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15480" windowHeight="9345" activeTab="0"/>
  </bookViews>
  <sheets>
    <sheet name="Gastos" sheetId="1" r:id="rId1"/>
    <sheet name="Resumen" sheetId="2" state="hidden" r:id="rId2"/>
  </sheets>
  <definedNames>
    <definedName name="_xlnm.Print_Titles" localSheetId="0">'Gastos'!$A:$B,'Gastos'!$2:$2</definedName>
  </definedNames>
  <calcPr fullCalcOnLoad="1"/>
</workbook>
</file>

<file path=xl/sharedStrings.xml><?xml version="1.0" encoding="utf-8"?>
<sst xmlns="http://schemas.openxmlformats.org/spreadsheetml/2006/main" count="1781" uniqueCount="798">
  <si>
    <t>215.21.00.000.000.000</t>
  </si>
  <si>
    <t>GASTOS EN PERSONAL</t>
  </si>
  <si>
    <t>215.21.01.000.000.000</t>
  </si>
  <si>
    <t>PERSONAL DE PLANTA</t>
  </si>
  <si>
    <t>215.21.01.001.000.000</t>
  </si>
  <si>
    <t>Sueldos y Sobresueldos</t>
  </si>
  <si>
    <t>215.21.01.001.001.000</t>
  </si>
  <si>
    <t>Sueldos Bases</t>
  </si>
  <si>
    <t>215.21.01.001.002.000</t>
  </si>
  <si>
    <t>Asignación de Antigüedad</t>
  </si>
  <si>
    <t>215.21.01.001.002.001</t>
  </si>
  <si>
    <t>Asignación de Experiencia, Art.48, Ley Nº19.070</t>
  </si>
  <si>
    <t>215.21.01.001.002.002</t>
  </si>
  <si>
    <t>Asignación de Antigüedad, Art.97, letra g), de la Ley Nº18.883, y Leyes Nºs. 19.180 y 19.280</t>
  </si>
  <si>
    <t>215.21.01.001.002.003</t>
  </si>
  <si>
    <t>Trienios, Art.7, Inciso 3, Ley Nº15.076</t>
  </si>
  <si>
    <t>215.21.01.001.003.000</t>
  </si>
  <si>
    <t>Asignación Profesional</t>
  </si>
  <si>
    <t>215.21.01.001.003.001</t>
  </si>
  <si>
    <t>Asignación Profesional, Decreto Ley Nº479 de 1974</t>
  </si>
  <si>
    <t>215.21.01.001.004.000</t>
  </si>
  <si>
    <t>Asignación de Zona</t>
  </si>
  <si>
    <t>215.21.01.001.004.001</t>
  </si>
  <si>
    <t>Asignación de Zona, Art. 7 y 25, D.L. Nº3.551</t>
  </si>
  <si>
    <t>215.21.01.001.004.002</t>
  </si>
  <si>
    <t>Asignación de Zona, Art. 26 de la Ley Nº19.378, y Ley Nº19.354</t>
  </si>
  <si>
    <t>215.21.01.001.004.003</t>
  </si>
  <si>
    <t>Asignación de Zona, Decreto Nº450 de 1974, Ley 19.354</t>
  </si>
  <si>
    <t>215.21.01.001.004.004</t>
  </si>
  <si>
    <t>Complemento de Zona</t>
  </si>
  <si>
    <t>215.21.01.001.007.000</t>
  </si>
  <si>
    <t>Asignaciones del D.L. Nº 3551, de 1981</t>
  </si>
  <si>
    <t>215.21.01.001.007.001</t>
  </si>
  <si>
    <t>Asignación Municipal, Art.24 y 31 D.L. Nº3.551 de 1981</t>
  </si>
  <si>
    <t>215.21.01.001.007.002</t>
  </si>
  <si>
    <t>Asignación Protección Imponibilidad, Art. 15, D.L. N° 3.551 de 1981</t>
  </si>
  <si>
    <t>215.21.01.001.007.003</t>
  </si>
  <si>
    <t>Bonificación Art. 39, D.L. Nº3.551 de 1981</t>
  </si>
  <si>
    <t>215.21.01.001.008.000</t>
  </si>
  <si>
    <t>Asignación de Nivelación</t>
  </si>
  <si>
    <t>215.21.01.001.008.001</t>
  </si>
  <si>
    <t>Bonificación Art. 21, Ley N° 19.429</t>
  </si>
  <si>
    <t>215.21.01.001.008.002</t>
  </si>
  <si>
    <t>Planilla Complementaria, Art. 4 y 11, Ley N° 19.598</t>
  </si>
  <si>
    <t>215.21.01.001.009.000</t>
  </si>
  <si>
    <t>Asignaciones Especiales</t>
  </si>
  <si>
    <t>215.21.01.001.009.001</t>
  </si>
  <si>
    <t>Monto Fijo Complementario Art. 3, Ley Nº 19.278</t>
  </si>
  <si>
    <t>215.21.01.001.009.002</t>
  </si>
  <si>
    <t>Unidad de Mejoramiento Profesional, Art. 54 y sgtes., Ley N° 19.070</t>
  </si>
  <si>
    <t>215.21.01.001.009.003</t>
  </si>
  <si>
    <t>Bonificación Proporcional Art. 8, Ley Nº 19.410</t>
  </si>
  <si>
    <t>215.21.01.001.009.004</t>
  </si>
  <si>
    <t>Bonificación Especial Profesores Encargados de Escuelas Rurales, Art. 13, Ley N° 19.715</t>
  </si>
  <si>
    <t>215.21.01.001.009.005</t>
  </si>
  <si>
    <t>Asignación Art. 1, Ley Nº19.529</t>
  </si>
  <si>
    <t>215.21.01.001.009.006</t>
  </si>
  <si>
    <t>Red Maestros de Maestros</t>
  </si>
  <si>
    <t>215.21.01.001.009.007</t>
  </si>
  <si>
    <t>Asignación Especial Transitoria, Art. 45, Ley Nº19.378</t>
  </si>
  <si>
    <t>215.21.01.001.009.999</t>
  </si>
  <si>
    <t>Otras  Asignaciones Especiales</t>
  </si>
  <si>
    <t>215.21.01.001.010.000</t>
  </si>
  <si>
    <t>Asignación de Pérdida de Caja</t>
  </si>
  <si>
    <t>215.21.01.001.010.001</t>
  </si>
  <si>
    <t>Asignación por Pédrida de Caja, Art. 97, letra a), Ley Nº18.883</t>
  </si>
  <si>
    <t>215.21.01.001.011.000</t>
  </si>
  <si>
    <t>Asignación de Movilización</t>
  </si>
  <si>
    <t>215.21.01.001.011.001</t>
  </si>
  <si>
    <t>Asignación de Movilización, Art. 97, letra b), Ley Nº18.883</t>
  </si>
  <si>
    <t>215.21.01.001.014.000</t>
  </si>
  <si>
    <t>Asignaciones Compensatorias</t>
  </si>
  <si>
    <t>215.21.01.001.014.001</t>
  </si>
  <si>
    <t>Incremento Previsional, Art. 2, D.L. 3501, de 1980</t>
  </si>
  <si>
    <t>215.21.01.001.014.002</t>
  </si>
  <si>
    <t>Bonificación Compensatoria de Salud, Art. 3, Ley Nº18.566</t>
  </si>
  <si>
    <t>215.21.01.001.014.003</t>
  </si>
  <si>
    <t>Bonificación Compensatoria, Art.10, Ley Nº18.675</t>
  </si>
  <si>
    <t>215.21.01.001.014.004</t>
  </si>
  <si>
    <t>Bonificación Adicional Art. 11 Ley N° 18.675</t>
  </si>
  <si>
    <t>215.21.01.001.014.005</t>
  </si>
  <si>
    <t>Bonificación Art. 3, Ley Nº19.200</t>
  </si>
  <si>
    <t>215.21.01.001.014.006</t>
  </si>
  <si>
    <t>Bonificación Previsional, Art. 19, Ley Nº15.386</t>
  </si>
  <si>
    <t>215.21.01.001.014.007</t>
  </si>
  <si>
    <t>Remuneración Adicional, Art. 3 transitorio, Ley N° 19.070</t>
  </si>
  <si>
    <t>215.21.01.001.014.999</t>
  </si>
  <si>
    <t>Otras Asignaciones Compensatorias</t>
  </si>
  <si>
    <t>215.21.01.001.015.000</t>
  </si>
  <si>
    <t>Asginaciones Sustitutivas</t>
  </si>
  <si>
    <t>215.21.01.001.015.001</t>
  </si>
  <si>
    <t>Asignación Única, Art.4, Ley Nº18.717</t>
  </si>
  <si>
    <t>215.21.01.001.015.999</t>
  </si>
  <si>
    <t>Otras Asignaciones Sustitutivas</t>
  </si>
  <si>
    <t>215.21.01.001.019.000</t>
  </si>
  <si>
    <t>Asignación de Responsabilidad</t>
  </si>
  <si>
    <t>215.21.01.001.019.001</t>
  </si>
  <si>
    <t>Asignación de Responsabilidad Judicial, Art. 2º,  Ley Nº 20.008</t>
  </si>
  <si>
    <t>215.21.01.001.019.002</t>
  </si>
  <si>
    <t>Asignación de Responsabilidad Directiva</t>
  </si>
  <si>
    <t>215.21.01.001.019.003</t>
  </si>
  <si>
    <t>Asignación de Responsabilidad Técnico Pedagógica</t>
  </si>
  <si>
    <t>215.21.01.001.019.004</t>
  </si>
  <si>
    <t>Asignación de Responsabilidad, Art. 9, Decreto 252 de 1976</t>
  </si>
  <si>
    <t>215.21.01.001.025.000</t>
  </si>
  <si>
    <t>Asignación Artículo 1, Ley Nº19.112</t>
  </si>
  <si>
    <t>215.21.01.001.025.001</t>
  </si>
  <si>
    <t>Asignación Especial Profesionales Ley Nº15.076, letra a), Art. 1, Ley Nº19.112</t>
  </si>
  <si>
    <t>215.21.01.001.025.002</t>
  </si>
  <si>
    <t>Asignación Especial Profesionales Ley Nº15.076, letra b), Art. 1, Ley Nº19.112</t>
  </si>
  <si>
    <t>215.21.01.001.026.000</t>
  </si>
  <si>
    <t>Asignación Artículo 1, Ley Nº19.432</t>
  </si>
  <si>
    <t>215.21.01.001.027.000</t>
  </si>
  <si>
    <t>Asignación de Estímulo Médico Diruno</t>
  </si>
  <si>
    <t>215.21.01.001.028.000</t>
  </si>
  <si>
    <t>Asignación de Estímulo Personal Médico y Profesores</t>
  </si>
  <si>
    <t>215.21.01.001.028.001</t>
  </si>
  <si>
    <t>Asignación por Desempeño en Condiciones Difíciles, Art. 50, Ley N° 19.070</t>
  </si>
  <si>
    <t>215.21.01.001.028.002</t>
  </si>
  <si>
    <t>Asignación por Desempeño en Condiciones Difíciles, Art. 28, Ley N° 19.378</t>
  </si>
  <si>
    <t>215.21.01.001.028.003</t>
  </si>
  <si>
    <t>Asignación de Estímulo, Art. 65, Ley Nª18.482</t>
  </si>
  <si>
    <t>215.21.01.001.028.004</t>
  </si>
  <si>
    <t>Asignación de Estímulo, Art. 14, Ley Nª15.076</t>
  </si>
  <si>
    <t>215.21.01.001.031.000</t>
  </si>
  <si>
    <t>Asignación de Experiencia Calificada</t>
  </si>
  <si>
    <t>215.21.01.001.031.001</t>
  </si>
  <si>
    <t>Asignación de Perfeccionamiento, Art. 49, Ley N° 19.070</t>
  </si>
  <si>
    <t>215.21.01.001.031.002</t>
  </si>
  <si>
    <t>Asignación Post-Título, Art. 42, Ley N° 19.378</t>
  </si>
  <si>
    <t>215.21.01.001.032.000</t>
  </si>
  <si>
    <t>Asignación de Reforzamiento Profesional Diurno</t>
  </si>
  <si>
    <t>215.21.01.001.037.000</t>
  </si>
  <si>
    <t>Asignación Única</t>
  </si>
  <si>
    <t>215.21.01.001.038.000</t>
  </si>
  <si>
    <t>Asignación Zonas Extremas</t>
  </si>
  <si>
    <t>215.21.01.001.043.000</t>
  </si>
  <si>
    <t>Asignación Inherente al Cargo Ley Nº 18.695</t>
  </si>
  <si>
    <t>215.21.01.001.044.000</t>
  </si>
  <si>
    <t>Asignación de Atención Primaria Municipal</t>
  </si>
  <si>
    <t>215.21.01.001.044.001</t>
  </si>
  <si>
    <t>Asignación Atención Primaria Salud, Arts. 23 y 25, Ley N° 19.378</t>
  </si>
  <si>
    <t>215.21.01.001.999.000</t>
  </si>
  <si>
    <t>Otras Asignaciones</t>
  </si>
  <si>
    <t>215.21.01.002.000.000</t>
  </si>
  <si>
    <t>Aportes del Empleador</t>
  </si>
  <si>
    <t>215.21.01.002.001.000</t>
  </si>
  <si>
    <t>A Servicios de Bienestar</t>
  </si>
  <si>
    <t>215.21.01.002.002.000</t>
  </si>
  <si>
    <t>Otras Cotizaciones Previsionales</t>
  </si>
  <si>
    <t>215.21.01.003.000.000</t>
  </si>
  <si>
    <t>Asignaciones por Desempeño</t>
  </si>
  <si>
    <t>215.21.01.003.001.000</t>
  </si>
  <si>
    <t>Desempeño Institucional</t>
  </si>
  <si>
    <t>215.21.01.003.001.001</t>
  </si>
  <si>
    <t>Asignación de Mejoramiento de la Gestión Municipal, Art. 1, Ley Nº20.008</t>
  </si>
  <si>
    <t>215.21.01.003.001.002</t>
  </si>
  <si>
    <t>Bonificación Excelencia</t>
  </si>
  <si>
    <t>215.21.01.003.002.000</t>
  </si>
  <si>
    <t>Desempeño Colectivo</t>
  </si>
  <si>
    <t>215.21.01.003.002.001</t>
  </si>
  <si>
    <t>215.21.01.003.002.002</t>
  </si>
  <si>
    <t>Asignación Variable por Desempeño Colectivo</t>
  </si>
  <si>
    <t>215.21.01.003.002.003</t>
  </si>
  <si>
    <t>Asignación de Desarrollo y Estímulo al Desempeño Colectivo, Ley Nº19.813</t>
  </si>
  <si>
    <t>215.21.01.003.003.000</t>
  </si>
  <si>
    <t>Desempeño Individual</t>
  </si>
  <si>
    <t>215.21.01.003.003.001</t>
  </si>
  <si>
    <t>215.21.01.003.003.002</t>
  </si>
  <si>
    <t>Asignación de Incentivo por Gestión Jurisdiccional, Art. 2, Ley Nº20.008</t>
  </si>
  <si>
    <t>215.21.01.003.003.003</t>
  </si>
  <si>
    <t>Asignación Especial de Incentivo Profesional, Art. 47, Ley N° 19.070</t>
  </si>
  <si>
    <t>215.21.01.003.003.004</t>
  </si>
  <si>
    <t>Asignación Variable por Desempeño Individual</t>
  </si>
  <si>
    <t>215.21.01.003.003.005</t>
  </si>
  <si>
    <t>Asignación por Mérito, Art. 30 de la Ley Nº19.378, agrega Ley Nº19.607</t>
  </si>
  <si>
    <t>215.21.01.004.000.000</t>
  </si>
  <si>
    <t>Remuneraciones Variables</t>
  </si>
  <si>
    <t>215.21.01.004.001.000</t>
  </si>
  <si>
    <t>Asignación Artículo 12, Ley Nº 19.041</t>
  </si>
  <si>
    <t>215.21.01.004.002.000</t>
  </si>
  <si>
    <t>Asignación de Estímulo Jornadas Prioriarias</t>
  </si>
  <si>
    <t>215.21.01.004.003.000</t>
  </si>
  <si>
    <t>Asignación Artículo 3, Ley Nº19.264</t>
  </si>
  <si>
    <t>215.21.01.004.004.000</t>
  </si>
  <si>
    <t>Asignación por Desempeño de Funciones Críticas</t>
  </si>
  <si>
    <t>215.21.01.004.005.000</t>
  </si>
  <si>
    <t>Trabajos Extraordinarios</t>
  </si>
  <si>
    <t>215.21.01.004.006.000</t>
  </si>
  <si>
    <t>Comisiones de Servicios en el País</t>
  </si>
  <si>
    <t>215.21.01.004.007.000</t>
  </si>
  <si>
    <t>Comisiones de Servicios en el Exterior</t>
  </si>
  <si>
    <t>215.21.01.005.000.000</t>
  </si>
  <si>
    <t>Aguinaldos y Bonos</t>
  </si>
  <si>
    <t>215.21.01.005.001.000</t>
  </si>
  <si>
    <t>Aguinaldos</t>
  </si>
  <si>
    <t>215.21.01.005.001.001</t>
  </si>
  <si>
    <t>Aguinaldo de Fiestras Patrias</t>
  </si>
  <si>
    <t>215.21.01.005.001.002</t>
  </si>
  <si>
    <t>Aguinaldo de Navidad</t>
  </si>
  <si>
    <t>215.21.01.005.002.000</t>
  </si>
  <si>
    <t>Bono de Escolaridad</t>
  </si>
  <si>
    <t>215.21.01.005.003.000</t>
  </si>
  <si>
    <t>Bonos Especiales</t>
  </si>
  <si>
    <t>215.21.01.005.003.001</t>
  </si>
  <si>
    <t>Bono Extraordinario Anual</t>
  </si>
  <si>
    <t>215.21.01.005.004.000</t>
  </si>
  <si>
    <t>Bonificación Adicional al Bono de Escolaridad</t>
  </si>
  <si>
    <t>215.21.02.000.000.000</t>
  </si>
  <si>
    <t>PERSONAL A CONTRATA</t>
  </si>
  <si>
    <t>215.21.02.001.000.000</t>
  </si>
  <si>
    <t>215.21.02.001.001.000</t>
  </si>
  <si>
    <t>215.21.02.001.002.000</t>
  </si>
  <si>
    <t>215.21.02.001.002.001</t>
  </si>
  <si>
    <t>215.21.02.001.002.002</t>
  </si>
  <si>
    <t>215.21.02.001.003.000</t>
  </si>
  <si>
    <t>215.21.02.001.004.000</t>
  </si>
  <si>
    <t>215.21.02.001.004.001</t>
  </si>
  <si>
    <t>215.21.02.001.004.002</t>
  </si>
  <si>
    <t>215.21.02.001.004.003</t>
  </si>
  <si>
    <t>215.21.02.001.007.000</t>
  </si>
  <si>
    <t>Asignaciones del D.L. Nº 3.551, de 1981</t>
  </si>
  <si>
    <t>215.21.02.001.007.001</t>
  </si>
  <si>
    <t>215.21.02.001.007.002</t>
  </si>
  <si>
    <t>Asignación Protección Imponibilidad, Art. 15 D.L. Nº3.551 de 1981</t>
  </si>
  <si>
    <t>215.21.02.001.008.000</t>
  </si>
  <si>
    <t>215.21.02.001.008.001</t>
  </si>
  <si>
    <t>215.21.02.001.008.002</t>
  </si>
  <si>
    <t>215.21.02.001.009.000</t>
  </si>
  <si>
    <t>215.21.02.001.009.001</t>
  </si>
  <si>
    <t>215.21.02.001.009.002</t>
  </si>
  <si>
    <t>215.21.02.001.009.003</t>
  </si>
  <si>
    <t>215.21.02.001.009.004</t>
  </si>
  <si>
    <t>215.21.02.001.009.005</t>
  </si>
  <si>
    <t>215.21.02.001.009.006</t>
  </si>
  <si>
    <t>215.21.02.001.009.007</t>
  </si>
  <si>
    <t>215.21.02.001.009.999</t>
  </si>
  <si>
    <t>215.21.02.001.010.000</t>
  </si>
  <si>
    <t>215.21.02.001.010.001</t>
  </si>
  <si>
    <t>215.21.02.001.011.000</t>
  </si>
  <si>
    <t>215.21.02.001.011.001</t>
  </si>
  <si>
    <t>215.21.02.001.013.000</t>
  </si>
  <si>
    <t>215.21.02.001.013.001</t>
  </si>
  <si>
    <t>215.21.02.001.013.002</t>
  </si>
  <si>
    <t>215.21.02.001.013.003</t>
  </si>
  <si>
    <t>215.21.02.001.013.004</t>
  </si>
  <si>
    <t>215.21.02.001.013.005</t>
  </si>
  <si>
    <t>215.21.02.001.013.006</t>
  </si>
  <si>
    <t>215.21.02.001.013.007</t>
  </si>
  <si>
    <t>215.21.02.001.013.999</t>
  </si>
  <si>
    <t>215.21.02.001.014.000</t>
  </si>
  <si>
    <t>Asignaciones Sustitutivas</t>
  </si>
  <si>
    <t>215.21.02.001.014.001</t>
  </si>
  <si>
    <t>Asignación Unica Artículo 4, Ley N° 18.717</t>
  </si>
  <si>
    <t>215.21.02.001.014.999</t>
  </si>
  <si>
    <t>215.21.02.001.018.000</t>
  </si>
  <si>
    <t>215.21.02.001.018.001</t>
  </si>
  <si>
    <t>215.21.02.001.018.002</t>
  </si>
  <si>
    <t>215.21.02.001.026.000</t>
  </si>
  <si>
    <t>Asignación de Estímulo Personal Médico Diurno</t>
  </si>
  <si>
    <t>215.21.02.001.027.000</t>
  </si>
  <si>
    <t>215.21.02.001.027.001</t>
  </si>
  <si>
    <t>215.21.02.001.027.002</t>
  </si>
  <si>
    <t>215.21.02.001.028.000</t>
  </si>
  <si>
    <t>Asignación Artículo 7, Ley Nº19.112</t>
  </si>
  <si>
    <t>215.21.02.001.029.000</t>
  </si>
  <si>
    <t>Asignación de Estímulo por Falencia</t>
  </si>
  <si>
    <t>215.21.02.001.030.000</t>
  </si>
  <si>
    <t>215.21.02.001.030.001</t>
  </si>
  <si>
    <t>215.21.02.001.030.002</t>
  </si>
  <si>
    <t>215.21.02.001.031.000</t>
  </si>
  <si>
    <t>215.21.02.001.036.000</t>
  </si>
  <si>
    <t>215.21.02.001.037.000</t>
  </si>
  <si>
    <t>215.21.02.001.042.000</t>
  </si>
  <si>
    <t>215.21.02.001.999.000</t>
  </si>
  <si>
    <t>215.21.02.002.000.000</t>
  </si>
  <si>
    <t>215.21.02.002.001.000</t>
  </si>
  <si>
    <t>215.21.02.002.002.000</t>
  </si>
  <si>
    <t>215.21.02.003.000.000</t>
  </si>
  <si>
    <t>215.21.02.003.001.000</t>
  </si>
  <si>
    <t>215.21.02.003.001.001</t>
  </si>
  <si>
    <t>215.21.02.003.001.002</t>
  </si>
  <si>
    <t>215.21.02.003.002.000</t>
  </si>
  <si>
    <t>215.21.02.003.002.001</t>
  </si>
  <si>
    <t>215.21.02.003.002.002</t>
  </si>
  <si>
    <t>215.21.02.003.002.003</t>
  </si>
  <si>
    <t>215.21.02.003.003.000</t>
  </si>
  <si>
    <t>215.21.02.003.003.001</t>
  </si>
  <si>
    <t>215.21.02.003.003.002</t>
  </si>
  <si>
    <t>215.21.02.003.003.003</t>
  </si>
  <si>
    <t>215.21.02.003.003.004</t>
  </si>
  <si>
    <t>Asignación de Mérito, Art. 30 de la Ley Nº19.378, agrega Ley  Nº19.607</t>
  </si>
  <si>
    <t>215.21.02.004.000.000</t>
  </si>
  <si>
    <t>215.21.02.004.001.000</t>
  </si>
  <si>
    <t>215.21.02.004.002.000</t>
  </si>
  <si>
    <t>215.21.02.004.003.000</t>
  </si>
  <si>
    <t>215.21.02.004.004.000</t>
  </si>
  <si>
    <t>215.21.02.004.005.000</t>
  </si>
  <si>
    <t>215.21.02.004.006.000</t>
  </si>
  <si>
    <t>215.21.02.004.007.000</t>
  </si>
  <si>
    <t>215.21.02.005.000.000</t>
  </si>
  <si>
    <t>215.21.02.005.001.000</t>
  </si>
  <si>
    <t>215.21.02.005.001.001</t>
  </si>
  <si>
    <t>215.21.02.005.001.002</t>
  </si>
  <si>
    <t>215.21.02.005.002.000</t>
  </si>
  <si>
    <t>215.21.02.005.003.000</t>
  </si>
  <si>
    <t>215.21.02.005.003.001</t>
  </si>
  <si>
    <t>215.21.02.005.004.000</t>
  </si>
  <si>
    <t>215.21.03.000.000.000</t>
  </si>
  <si>
    <t>OTRAS REMUNERACIONES</t>
  </si>
  <si>
    <t>215.21.03.001.000.000</t>
  </si>
  <si>
    <t>Honorarios a Suma Alzada - Personas Naturales</t>
  </si>
  <si>
    <t>215.21.03.002.000.000</t>
  </si>
  <si>
    <t>Honorarios Asimilados a Grados</t>
  </si>
  <si>
    <t>215.21.03.003.000.000</t>
  </si>
  <si>
    <t>Jornales</t>
  </si>
  <si>
    <t>215.21.03.004.000.000</t>
  </si>
  <si>
    <t>Remuneraciones Reguladas por el Código del Trabajo</t>
  </si>
  <si>
    <t>215.21.03.005.000.000</t>
  </si>
  <si>
    <t>Suplencias y Reemplazos</t>
  </si>
  <si>
    <t>215.21.03.006.000.000</t>
  </si>
  <si>
    <t>Personal a Trato y/o Temporal</t>
  </si>
  <si>
    <t>215.21.03.007.000.000</t>
  </si>
  <si>
    <t>Alumnos en Práctica</t>
  </si>
  <si>
    <t>215.21.03.999.000.000</t>
  </si>
  <si>
    <t>Otras</t>
  </si>
  <si>
    <t>215.21.03.999.001.000</t>
  </si>
  <si>
    <t>Asignación Art. 1, Ley Nº19.464</t>
  </si>
  <si>
    <t>215.21.03.999.999.000</t>
  </si>
  <si>
    <t>215.21.04.000.000.000</t>
  </si>
  <si>
    <t>OTROS GASTOS EN PERSONAL</t>
  </si>
  <si>
    <t>215.21.04.001.000.000</t>
  </si>
  <si>
    <t>Asignación de Traslado</t>
  </si>
  <si>
    <t>215.21.04.001.001.000</t>
  </si>
  <si>
    <t>Asignación por Cambio de Residencia Art. 97, letra c), Ley Nº18.883</t>
  </si>
  <si>
    <t>215.21.04.003.000.000</t>
  </si>
  <si>
    <t>Dietas a Juntas, Consejos y Comisiones</t>
  </si>
  <si>
    <t>215.21.04.004.000.000</t>
  </si>
  <si>
    <t>Prestaciones de Servicios en Programas Comunitarios</t>
  </si>
  <si>
    <t>215.22.00.000.000.000</t>
  </si>
  <si>
    <t>BIENES Y SERVICIOS DE CONSUMO</t>
  </si>
  <si>
    <t>215.22.01.000.000.000</t>
  </si>
  <si>
    <t>ALIMENTOS Y BEBIDAS</t>
  </si>
  <si>
    <t>215.22.01.001.000.000</t>
  </si>
  <si>
    <t xml:space="preserve">Para Personas </t>
  </si>
  <si>
    <t>215.22.01.002.000.000</t>
  </si>
  <si>
    <t>Para Animales</t>
  </si>
  <si>
    <t>215.22.02.000.000.000</t>
  </si>
  <si>
    <t>TEXTILES, VESTUARIO Y CALZADO</t>
  </si>
  <si>
    <t>215.22.02.001.000.000</t>
  </si>
  <si>
    <t>Textiles y Acabados Textiles</t>
  </si>
  <si>
    <t>215.22.02.002.000.000</t>
  </si>
  <si>
    <t>Vestuario, Accesorios y Prendas Diversas</t>
  </si>
  <si>
    <t>215.22.02.003.000.000</t>
  </si>
  <si>
    <t>Calzado</t>
  </si>
  <si>
    <t>215.22.03.000.000.000</t>
  </si>
  <si>
    <t>COMBUSTIBLES Y LUBRICANTES</t>
  </si>
  <si>
    <t>215.22.03.001.000.000</t>
  </si>
  <si>
    <t>Para Vehículos</t>
  </si>
  <si>
    <t>215.22.03.002.000.000</t>
  </si>
  <si>
    <t>Para Maquinar., Equipos de Prod., Tracción y Elevación</t>
  </si>
  <si>
    <t>215.22.03.003.000.000</t>
  </si>
  <si>
    <t>Para Calefacción</t>
  </si>
  <si>
    <t>215.22.03.999.000.000</t>
  </si>
  <si>
    <t>Para Otros</t>
  </si>
  <si>
    <t>215.22.04.000.000.000</t>
  </si>
  <si>
    <t>MATERIALES DE USO O CONSUMO</t>
  </si>
  <si>
    <t>215.22.04.001.000.000</t>
  </si>
  <si>
    <t>Materiales de Oficina</t>
  </si>
  <si>
    <t>215.22.04.002.000.000</t>
  </si>
  <si>
    <t>Textos y Otros Materiales de Enseñanza</t>
  </si>
  <si>
    <t>215.22.04.003.000.000</t>
  </si>
  <si>
    <t>Productos Químicos</t>
  </si>
  <si>
    <t>215.22.04.004.000.000</t>
  </si>
  <si>
    <t>Productos Farmacéuticos</t>
  </si>
  <si>
    <t>215.22.04.005.000.000</t>
  </si>
  <si>
    <t>Materiales y Utiles Quirúrgicos</t>
  </si>
  <si>
    <t>215.22.04.006.000.000</t>
  </si>
  <si>
    <t>Fertilizantes, Insecticidas, Fungicidas y Otros</t>
  </si>
  <si>
    <t>215.22.04.007.000.000</t>
  </si>
  <si>
    <t>Materiales y Utiles de Aseo</t>
  </si>
  <si>
    <t>215.22.04.008.000.000</t>
  </si>
  <si>
    <t>Menaje para Oficina, Casino y Otros</t>
  </si>
  <si>
    <t>215.22.04.009.000.000</t>
  </si>
  <si>
    <t>Insumos, Repuestos y Accesorios Computacionales</t>
  </si>
  <si>
    <t>215.22.04.010.000.000</t>
  </si>
  <si>
    <t xml:space="preserve">Materiales para Mantenim. y Reparaciones de Inmuebles </t>
  </si>
  <si>
    <t>215.22.04.011.000.000</t>
  </si>
  <si>
    <t>Repuestos y  Acces. para Manten. y Repar. de Vehículos</t>
  </si>
  <si>
    <t>215.22.04.012.000.000</t>
  </si>
  <si>
    <t>Otros Materiales, Repuestos y Utiles Diversos</t>
  </si>
  <si>
    <t>215.22.04.013.000.000</t>
  </si>
  <si>
    <t>Equipos Menores</t>
  </si>
  <si>
    <t>215.22.04.014.000.000</t>
  </si>
  <si>
    <t>Productos Elaborados de Cuero, Caucho y Plásticos</t>
  </si>
  <si>
    <t>215.22.04.015.000.000</t>
  </si>
  <si>
    <t>Productos Agropecuarios y Forestales</t>
  </si>
  <si>
    <t>215.22.04.016.000.000</t>
  </si>
  <si>
    <t>Materias Primas y Semielaboradas</t>
  </si>
  <si>
    <t>215.22.04.999.000.000</t>
  </si>
  <si>
    <t>Otros</t>
  </si>
  <si>
    <t>215.22.05.000.000.000</t>
  </si>
  <si>
    <t>SERVICIOS BASICOS</t>
  </si>
  <si>
    <t>215.22.05.001.000.000</t>
  </si>
  <si>
    <t>Electricidad</t>
  </si>
  <si>
    <t>215.22.05.002.000.000</t>
  </si>
  <si>
    <t>Agua</t>
  </si>
  <si>
    <t>215.22.05.003.000.000</t>
  </si>
  <si>
    <t>Gas</t>
  </si>
  <si>
    <t>215.22.05.004.000.000</t>
  </si>
  <si>
    <t>Correo</t>
  </si>
  <si>
    <t>215.22.05.005.000.000</t>
  </si>
  <si>
    <t>Telefonía Fija</t>
  </si>
  <si>
    <t>215.22.05.006.000.000</t>
  </si>
  <si>
    <t>Telefonía Celular</t>
  </si>
  <si>
    <t>215.22.05.007.000.000</t>
  </si>
  <si>
    <t>Acceso a Internet</t>
  </si>
  <si>
    <t>215.22.05.008.000.000</t>
  </si>
  <si>
    <t>Enlaces de Telecomunicaciones</t>
  </si>
  <si>
    <t>215.22.05.999.000.000</t>
  </si>
  <si>
    <t>215.22.06.000.000.000</t>
  </si>
  <si>
    <t>MANTENIMIENTO Y REPARACIONES</t>
  </si>
  <si>
    <t>215.22.06.001.000.000</t>
  </si>
  <si>
    <t>Mantenimiento y Reparación de Edificaciones</t>
  </si>
  <si>
    <t>215.22.06.002.000.000</t>
  </si>
  <si>
    <t>Mantenimiento y Reparación de Vehículos</t>
  </si>
  <si>
    <t>215.22.06.003.000.000</t>
  </si>
  <si>
    <t>Mantenimiento y Reparación Mobiliarios y Otros</t>
  </si>
  <si>
    <t>215.22.06.004.000.000</t>
  </si>
  <si>
    <t>Mantenimiento y Reparación de Máquinas y Equipos de Oficina</t>
  </si>
  <si>
    <t>215.22.06.005.000.000</t>
  </si>
  <si>
    <t>Mantenimiento y Reparación Maquinaria y Equipos de Producción</t>
  </si>
  <si>
    <t>215.22.06.006.000.000</t>
  </si>
  <si>
    <t>Mantenimiento y Reparación de Otras Maquinarias y Equipos</t>
  </si>
  <si>
    <t>215.22.06.007.000.000</t>
  </si>
  <si>
    <t>Mantenimiento y Reparación de Equipos Informáticos</t>
  </si>
  <si>
    <t>215.22.06.999.000.000</t>
  </si>
  <si>
    <t>215.22.07.000.000.000</t>
  </si>
  <si>
    <t>PUBLICIDAD Y DIFUSION</t>
  </si>
  <si>
    <t>215.22.07.001.000.000</t>
  </si>
  <si>
    <t>Servicios de Publicidad</t>
  </si>
  <si>
    <t>215.22.07.002.000.000</t>
  </si>
  <si>
    <t>Servicios de Impresión</t>
  </si>
  <si>
    <t>215.22.07.003.000.000</t>
  </si>
  <si>
    <t>Servicios de Encuadernación y Empaste</t>
  </si>
  <si>
    <t>215.22.07.999.000.000</t>
  </si>
  <si>
    <t>215.22.08.000.000.000</t>
  </si>
  <si>
    <t>SERVICIOS GENERALES</t>
  </si>
  <si>
    <t>215.22.08.001.000.000</t>
  </si>
  <si>
    <t>Servicios de Aseo</t>
  </si>
  <si>
    <t>215.22.08.002.000.000</t>
  </si>
  <si>
    <t>Servicios de Vigilancia</t>
  </si>
  <si>
    <t>215.22.08.003.000.000</t>
  </si>
  <si>
    <t>Servicios de Mantención de Jardines</t>
  </si>
  <si>
    <t>215.22.08.004.000.000</t>
  </si>
  <si>
    <t>Servicios de Mantención de Alumbrado Público</t>
  </si>
  <si>
    <t>215.22.08.005.000.000</t>
  </si>
  <si>
    <t>Servicios de Mantención de Semáforos</t>
  </si>
  <si>
    <t>215.22.08.006.000.000</t>
  </si>
  <si>
    <t>Servicios de Mantención de Señalizac. de Tránsito</t>
  </si>
  <si>
    <t>215.22.08.007.000.000</t>
  </si>
  <si>
    <t>Pasajes, Fletes y Bodegajes</t>
  </si>
  <si>
    <t>215.22.08.008.000.000</t>
  </si>
  <si>
    <t>Salas Cunas y/o Jardines Infantiles</t>
  </si>
  <si>
    <t>215.22.08.009.000.000</t>
  </si>
  <si>
    <t>Servicios de Pago y Cobranza</t>
  </si>
  <si>
    <t>215.22.08.010.000.000</t>
  </si>
  <si>
    <t>Servicios de Suscripción y Similares</t>
  </si>
  <si>
    <t>215.22.08.011.000.000</t>
  </si>
  <si>
    <t>Servicios de Producción y Desarrollo de Eventos</t>
  </si>
  <si>
    <t>215.22.08.999.000.000</t>
  </si>
  <si>
    <t>215.22.09.000.000.000</t>
  </si>
  <si>
    <t>ARRIENDOS</t>
  </si>
  <si>
    <t>215.22.09.001.000.000</t>
  </si>
  <si>
    <t>Arriendo de Terrenos</t>
  </si>
  <si>
    <t>215.22.09.002.000.000</t>
  </si>
  <si>
    <t>Arriendo de Edificios</t>
  </si>
  <si>
    <t>215.22.09.003.000.000</t>
  </si>
  <si>
    <t>Arriendo de Vehículos</t>
  </si>
  <si>
    <t>215.22.09.004.000.000</t>
  </si>
  <si>
    <t>Arriendo de Mobiliario y Otros</t>
  </si>
  <si>
    <t>215.22.09.005.000.000</t>
  </si>
  <si>
    <t>Arriendo de Máquinas y Equipos</t>
  </si>
  <si>
    <t>215.22.09.006.000.000</t>
  </si>
  <si>
    <t>Arriendo de Equipos Informáticos</t>
  </si>
  <si>
    <t>215.22.09.999.000.000</t>
  </si>
  <si>
    <t>215.22.10.000.000.000</t>
  </si>
  <si>
    <t>SERVICIOS FINANCIEROS Y DE SEGUROS</t>
  </si>
  <si>
    <t>215.22.10.001.000.000</t>
  </si>
  <si>
    <t>Gastos Financ. por Compra y Venta de Títulos y Valores</t>
  </si>
  <si>
    <t>215.22.10.002.000.000</t>
  </si>
  <si>
    <t>Primas y Gastos de Seguros</t>
  </si>
  <si>
    <t>215.22.10.003.000.000</t>
  </si>
  <si>
    <t>Servicios de Giros y Remesas</t>
  </si>
  <si>
    <t>215.22.10.004.000.000</t>
  </si>
  <si>
    <t>Gastos Bancarios</t>
  </si>
  <si>
    <t>215.22.10.999.000.000</t>
  </si>
  <si>
    <t>215.22.11.000.000.000</t>
  </si>
  <si>
    <t>SERVICIOS TECNICOS Y PROFESIONALES</t>
  </si>
  <si>
    <t>215.22.11.001.000.000</t>
  </si>
  <si>
    <t>Estudios e Investigaciones</t>
  </si>
  <si>
    <t>215.22.11.002.000.000</t>
  </si>
  <si>
    <t>Cursos de Capacitación</t>
  </si>
  <si>
    <t>215.22.11.003.000.000</t>
  </si>
  <si>
    <t>Servicios Informáticos</t>
  </si>
  <si>
    <t>215.22.11.999.000.000</t>
  </si>
  <si>
    <t>215.22.12.000.000.000</t>
  </si>
  <si>
    <t>OTROS GASTOS EN BIENES Y SERVICIOS DE CONSUMO</t>
  </si>
  <si>
    <t>215.22.12.001.000.000</t>
  </si>
  <si>
    <t>Gastos Reservados</t>
  </si>
  <si>
    <t>215.22.12.002.000.000</t>
  </si>
  <si>
    <t>Gastos Menores</t>
  </si>
  <si>
    <t>215.22.12.003.000.000</t>
  </si>
  <si>
    <t>Gastos de Representación, Protocolo y Ceremonial</t>
  </si>
  <si>
    <t>215.22.12.004.000.000</t>
  </si>
  <si>
    <t>Intereses, Multas y Recargos</t>
  </si>
  <si>
    <t>215.22.12.005.000.000</t>
  </si>
  <si>
    <t>Derechos y Tasas</t>
  </si>
  <si>
    <t>215.22.12.999.000.000</t>
  </si>
  <si>
    <t>215.23.00.000.000.000</t>
  </si>
  <si>
    <t>PRESTACIONES DE SEGURIDAD SOCIAL</t>
  </si>
  <si>
    <t>215.23.01.000.000.000</t>
  </si>
  <si>
    <t>PRESTACIONES PREVISIONALES</t>
  </si>
  <si>
    <t>215.23.01.004.000.000</t>
  </si>
  <si>
    <t>Desahucios e Indemnizaciones</t>
  </si>
  <si>
    <t>215.24.00.000.000.000</t>
  </si>
  <si>
    <t>TRANSFERENCIAS CORRIENTES</t>
  </si>
  <si>
    <t>215.24.01.000.000.000</t>
  </si>
  <si>
    <t>AL SECTOR PRIVADO</t>
  </si>
  <si>
    <t>215.24.01.001.000.000</t>
  </si>
  <si>
    <t>Fondos de Emergencia</t>
  </si>
  <si>
    <t>215.24.01.002.000.000</t>
  </si>
  <si>
    <t>Educación - Pers. Jurídicas Priv. Art. 13 D.F.L. Nº 1, 3063/80</t>
  </si>
  <si>
    <t>215.24.01.003.000.000</t>
  </si>
  <si>
    <t>Salud - Pers. Jurídicas Priv.  Art. 13 D.F.L. Nº 1, 3063/80</t>
  </si>
  <si>
    <t>215.24.01.004.000.000</t>
  </si>
  <si>
    <t>Organizaciones Comunitarias</t>
  </si>
  <si>
    <t>215.24.01.005.000.000</t>
  </si>
  <si>
    <t xml:space="preserve">Otras Pers.onas Jurídicas Privadas </t>
  </si>
  <si>
    <t>215.24.01.006.000.000</t>
  </si>
  <si>
    <t>Voluntariado</t>
  </si>
  <si>
    <t>215.24.01.007.000.000</t>
  </si>
  <si>
    <t>Asistencia Social a Personas Naturales</t>
  </si>
  <si>
    <t>215.24.01.008.000.000</t>
  </si>
  <si>
    <t>Premios y Otros</t>
  </si>
  <si>
    <t>215.24.01.999.000.000</t>
  </si>
  <si>
    <t>Otras Transferencias al Sector Privado</t>
  </si>
  <si>
    <t>215.24.03.000.000.000</t>
  </si>
  <si>
    <t>A OTRAS ENTIDADES PUBLICAS</t>
  </si>
  <si>
    <t>215.24.03.001.000.000</t>
  </si>
  <si>
    <t>A la  Junta Nacional de Auxilio Escolar y B ecas</t>
  </si>
  <si>
    <t>215.24.03.002.000.000</t>
  </si>
  <si>
    <t>A los Servicios de Salud</t>
  </si>
  <si>
    <t>215.24.03.002.001.000</t>
  </si>
  <si>
    <t>Multa Ley de Alcoholes</t>
  </si>
  <si>
    <t>215.24.03.080.000.000</t>
  </si>
  <si>
    <t>A las Asociaciones</t>
  </si>
  <si>
    <t>215.24.03.080.001.000</t>
  </si>
  <si>
    <t>A la Asociación Chilena de Municipalidades</t>
  </si>
  <si>
    <t>215.24.03.080.002.000</t>
  </si>
  <si>
    <t>A Otras Asociaciones</t>
  </si>
  <si>
    <t>215.24.03.090.000.000</t>
  </si>
  <si>
    <t>Al Fondo Común Municipal - Permisos de Circulación</t>
  </si>
  <si>
    <t>215.24.03.090.001.000</t>
  </si>
  <si>
    <t>Aporte Año Vigente</t>
  </si>
  <si>
    <t>215.24.03.090.002.000</t>
  </si>
  <si>
    <t>Aporte Otros Años</t>
  </si>
  <si>
    <t>215.24.03.090.003.000</t>
  </si>
  <si>
    <t>Intereses y Reajustes Pagados</t>
  </si>
  <si>
    <t>215.24.03.091.000.000</t>
  </si>
  <si>
    <t>Al Fondo Común Municipal - Patentes Municipales</t>
  </si>
  <si>
    <t>215.24.03.091.001.000</t>
  </si>
  <si>
    <t>215.24.03.091.002.000</t>
  </si>
  <si>
    <t>215.24.03.091.003.000</t>
  </si>
  <si>
    <t>215.24.03.092.000.000</t>
  </si>
  <si>
    <t>Al Fondo Común Municipal - Multas</t>
  </si>
  <si>
    <t>215.24.03.092.001.000</t>
  </si>
  <si>
    <t>Art. 14, Nº 6 Ley Nº18.695</t>
  </si>
  <si>
    <t>215.24.03.099.000.000</t>
  </si>
  <si>
    <t>A Otras Entidades Públicas</t>
  </si>
  <si>
    <t>215.24.03.100.000.000</t>
  </si>
  <si>
    <t>A Otras Municipalidades</t>
  </si>
  <si>
    <t>215.24.03.101.000.000</t>
  </si>
  <si>
    <t>A Servicios Incorporados a su Gestión</t>
  </si>
  <si>
    <t>215.24.03.101.001.000</t>
  </si>
  <si>
    <t>A Educación</t>
  </si>
  <si>
    <t>215.24.03.101.002.000</t>
  </si>
  <si>
    <t>A Salud</t>
  </si>
  <si>
    <t>215.24.03.101.003.000</t>
  </si>
  <si>
    <t>A Cementerios</t>
  </si>
  <si>
    <t>215.24.04.000.000.000</t>
  </si>
  <si>
    <t>A EMPRESAS PUBLICAS NO FINANCIERAS</t>
  </si>
  <si>
    <t>215.24.05.000.000.000</t>
  </si>
  <si>
    <t>A EMPRESAS PUBLICAS FINANCIERAS</t>
  </si>
  <si>
    <t>215.24.06.000.000.000</t>
  </si>
  <si>
    <t>A GOBIERNOS EXTRANJEROS</t>
  </si>
  <si>
    <t>215.24.07.000.000.000</t>
  </si>
  <si>
    <t>A ORGANISMOS INTERNACIONALES</t>
  </si>
  <si>
    <t>215.25.00.000.000.000</t>
  </si>
  <si>
    <t>INTEGROS AL FISCO</t>
  </si>
  <si>
    <t>215.25.01.000.000.000</t>
  </si>
  <si>
    <t>IMPUESTOS</t>
  </si>
  <si>
    <t>215.26.00.000.000.000</t>
  </si>
  <si>
    <t>OTROS GASTOS CORRIENTES</t>
  </si>
  <si>
    <t>215.26.01.000.000.000</t>
  </si>
  <si>
    <t>DEVOLUCIONES</t>
  </si>
  <si>
    <t>215.26.02.000.000.000</t>
  </si>
  <si>
    <t>COMPENSACIÓN POR DAÑOS A TERCERO Y/O A LA PROPIEDAD</t>
  </si>
  <si>
    <t>215.26.04.000.000.000</t>
  </si>
  <si>
    <t>APLICACIÓN FONDOS DE TERCEROS</t>
  </si>
  <si>
    <t>215.26.04.001.000.000</t>
  </si>
  <si>
    <t>Arancel al Registro de Multas de Tránsito No Pagadas</t>
  </si>
  <si>
    <t>215.26.04.999.000.000</t>
  </si>
  <si>
    <t>Aplicación Otros Fondos de Terceros</t>
  </si>
  <si>
    <t>215.29.00.000.000.000</t>
  </si>
  <si>
    <t>ADQUISIC. DE ACTIVOS NO FINANCIEROS</t>
  </si>
  <si>
    <t>215.29.01.000.000.000</t>
  </si>
  <si>
    <t>TERRENOS</t>
  </si>
  <si>
    <t>215.29.02.000.000.000</t>
  </si>
  <si>
    <t>EDIFICIOS</t>
  </si>
  <si>
    <t>215.29.03.000.000.000</t>
  </si>
  <si>
    <t>VEHICULOS</t>
  </si>
  <si>
    <t>215.29.04.000.000.000</t>
  </si>
  <si>
    <t>MOBILIARIO Y OTROS</t>
  </si>
  <si>
    <t>215.29.05.000.000.000</t>
  </si>
  <si>
    <t>MAQUINAS Y EQUIPOS</t>
  </si>
  <si>
    <t>215.29.05.001.000.000</t>
  </si>
  <si>
    <t>Máquinas y Equipos de Oficina</t>
  </si>
  <si>
    <t>215.29.05.002.000.000</t>
  </si>
  <si>
    <t>Maquinarias y Equipos para la Producción</t>
  </si>
  <si>
    <t>215.29.05.999.000.000</t>
  </si>
  <si>
    <t>215.29.06.000.000.000</t>
  </si>
  <si>
    <t>EQUIPOS INFORMATICOS</t>
  </si>
  <si>
    <t>215.29.06.001.000.000</t>
  </si>
  <si>
    <t>Equipos Computacionales y Periféricos</t>
  </si>
  <si>
    <t>215.29.06.002.000.000</t>
  </si>
  <si>
    <t>Equipos de Comunicaciones para Redes Informáticas</t>
  </si>
  <si>
    <t>215.29.07.000.000.000</t>
  </si>
  <si>
    <t>PROGRAMAS INFORMATICOS</t>
  </si>
  <si>
    <t>215.29.07.001.000.000</t>
  </si>
  <si>
    <t>Programas Computacionales</t>
  </si>
  <si>
    <t>215.29.07.002.000.000</t>
  </si>
  <si>
    <t>Sistemas de Información</t>
  </si>
  <si>
    <t>215.29.99.000.000.000</t>
  </si>
  <si>
    <t>OTROS ACTIVOS NO FINANCIEROS</t>
  </si>
  <si>
    <t>215.30.00.000.000.000</t>
  </si>
  <si>
    <t>ADQUISIC. DE ACTIVOS FINANCIEROS</t>
  </si>
  <si>
    <t>215.30.01.000.000.000</t>
  </si>
  <si>
    <t>COMPRA DE TITULOS Y VALORES</t>
  </si>
  <si>
    <t>215.30.01.001.000.000</t>
  </si>
  <si>
    <t>Depósitos a Plazo</t>
  </si>
  <si>
    <t>215.30.01.003.000.000</t>
  </si>
  <si>
    <t>Cuotas de Fondos Mutuos</t>
  </si>
  <si>
    <t>215.30.01.999.000.000</t>
  </si>
  <si>
    <t>215.30.02.000.000.000</t>
  </si>
  <si>
    <t>COMPRA DE ACCIONES Y PARTIC. DE CAPITAL</t>
  </si>
  <si>
    <t>215.30.03.000.000.000</t>
  </si>
  <si>
    <t>OPERACIONES DE CAMBIO</t>
  </si>
  <si>
    <t>215.30.99.000.000.000</t>
  </si>
  <si>
    <t>OTROS ACTIVOS FINANCIEROS</t>
  </si>
  <si>
    <t>215.31.00.000.000.000</t>
  </si>
  <si>
    <t>INICIATIVAS DE INVERSION</t>
  </si>
  <si>
    <t>215.31.01.000.000.000</t>
  </si>
  <si>
    <t>ESTUDIOS BASICOS</t>
  </si>
  <si>
    <t>215.31.01.001.000.000</t>
  </si>
  <si>
    <t>Gastos Administrativos</t>
  </si>
  <si>
    <t>215.31.01.002.000.000</t>
  </si>
  <si>
    <t>Consultorías</t>
  </si>
  <si>
    <t>215.31.02.000.000.000</t>
  </si>
  <si>
    <t>PROYECTOS</t>
  </si>
  <si>
    <t>215.31.02.001.000.000</t>
  </si>
  <si>
    <t>215.31.02.002.000.000</t>
  </si>
  <si>
    <t>215.31.02.003.000.000</t>
  </si>
  <si>
    <t>Terrenos</t>
  </si>
  <si>
    <t>215.31.02.004.000.000</t>
  </si>
  <si>
    <t>Obras Civiles</t>
  </si>
  <si>
    <t>215.31.02.005.000.000</t>
  </si>
  <si>
    <t>Equipamiento</t>
  </si>
  <si>
    <t>215.31.02.006.000.000</t>
  </si>
  <si>
    <t>Equipos</t>
  </si>
  <si>
    <t>215.31.02.007.000.000</t>
  </si>
  <si>
    <t>Vehículos</t>
  </si>
  <si>
    <t>215.31.02.999.000.000</t>
  </si>
  <si>
    <t>Otros Gastos</t>
  </si>
  <si>
    <t>215.31.03.000.000.000</t>
  </si>
  <si>
    <t>PROGRAMAS DE INVERSION</t>
  </si>
  <si>
    <t>215.31.03.001.000.000</t>
  </si>
  <si>
    <t>215.31.03.002.000.000</t>
  </si>
  <si>
    <t>215.31.03.003.000.000</t>
  </si>
  <si>
    <t>Contratación del Programa</t>
  </si>
  <si>
    <t>215.32.00.000.000.000</t>
  </si>
  <si>
    <t>PRESTAMOS</t>
  </si>
  <si>
    <t>215.32.02.000.000.000</t>
  </si>
  <si>
    <t>HIPOTECARIOS</t>
  </si>
  <si>
    <t>215.32.06.000.000.000</t>
  </si>
  <si>
    <t>POR ANTICIPOS A CONTRATISTAS</t>
  </si>
  <si>
    <t>215.32.07.000.000.000</t>
  </si>
  <si>
    <t>POR ANTICIPOS POR CAMBIO DE RESIDENCIA</t>
  </si>
  <si>
    <t>215.32.99.000.000.000</t>
  </si>
  <si>
    <t>POR VENTAS A PLAZO</t>
  </si>
  <si>
    <t>215.33.00.000.000.000</t>
  </si>
  <si>
    <t>TRANSFERENCIAS DE CAPITAL</t>
  </si>
  <si>
    <t>215.33.01.000.000.000</t>
  </si>
  <si>
    <t>215.33.03.000.000.000</t>
  </si>
  <si>
    <t>215.33.03.001.000.000</t>
  </si>
  <si>
    <t>A los Servicios Regionales de Vivienda y Urbanización</t>
  </si>
  <si>
    <t>215.33.03.001.001.000</t>
  </si>
  <si>
    <t>Programa Pavimentos Participativos</t>
  </si>
  <si>
    <t>215.33.03.001.002.000</t>
  </si>
  <si>
    <t>Programa Mejoramiento Condominios Sociales</t>
  </si>
  <si>
    <t>215.33.03.001.003.000</t>
  </si>
  <si>
    <t>Programa Rehabilitación de Espacios Públicos</t>
  </si>
  <si>
    <t>215.33.03.001.004.000</t>
  </si>
  <si>
    <t>Programas Urbanos</t>
  </si>
  <si>
    <t>215.33.03.999.000.000</t>
  </si>
  <si>
    <t>215.34.00.000.000.000</t>
  </si>
  <si>
    <t>SERVICIO DE LA DEUDA</t>
  </si>
  <si>
    <t>215.34.01.000.000.000</t>
  </si>
  <si>
    <t>AMORTIZACION DEUDA INTERNA</t>
  </si>
  <si>
    <t>215.34.01.002.000.000</t>
  </si>
  <si>
    <t>Empréstitos</t>
  </si>
  <si>
    <t>215.34.01.003.000.000</t>
  </si>
  <si>
    <t>Créditos de Proveedores</t>
  </si>
  <si>
    <t>215.34.03.000.000.000</t>
  </si>
  <si>
    <t>INTERESES DEUDA INTERNA</t>
  </si>
  <si>
    <t>215.34.03.002.000.000</t>
  </si>
  <si>
    <t>215.34.03.003.000.000</t>
  </si>
  <si>
    <t>215.34.05.000.000.000</t>
  </si>
  <si>
    <t>OTROS GASTOS FINANC. DEUDA INTERNA</t>
  </si>
  <si>
    <t>215.34.05.002.000.000</t>
  </si>
  <si>
    <t>215.34.05.003.000.000</t>
  </si>
  <si>
    <t>215.34.07.000.000.000</t>
  </si>
  <si>
    <t>DEUDA FLOTANTE</t>
  </si>
  <si>
    <t>215.35.00.000.000.000</t>
  </si>
  <si>
    <t>SALDO FINAL DE CAJA</t>
  </si>
  <si>
    <t>215.21.03.004.001.000</t>
  </si>
  <si>
    <t>Sueldos</t>
  </si>
  <si>
    <t>215.21.03.004.002.000</t>
  </si>
  <si>
    <t>215.21.03.004.003.000</t>
  </si>
  <si>
    <t>215.21.03.004.004.000</t>
  </si>
  <si>
    <t>215.21.04.003.001.000</t>
  </si>
  <si>
    <t>Dietas de Concejales</t>
  </si>
  <si>
    <t>215.21.04.003.002.000</t>
  </si>
  <si>
    <t>Gastos por Comisiones y Representaciones del Municipio</t>
  </si>
  <si>
    <t>215.21.04.003.003.000</t>
  </si>
  <si>
    <t>215.22.12.006.000.000</t>
  </si>
  <si>
    <t>Contribuciones</t>
  </si>
  <si>
    <t>215.30.01.004.000.000</t>
  </si>
  <si>
    <t>Bonos o Pagares</t>
  </si>
  <si>
    <t>GESTION INTERNA</t>
  </si>
  <si>
    <t>SERVICIOS COMUNITARIOS</t>
  </si>
  <si>
    <t>ACT. MUNICIPALES</t>
  </si>
  <si>
    <t>PROGRAMAS SOCIALES</t>
  </si>
  <si>
    <t>PROGRAMAS DEPORTIVOS</t>
  </si>
  <si>
    <t>PROGRAMAS CULTURALES</t>
  </si>
  <si>
    <t>TOTAL PRESUPUESTO</t>
  </si>
  <si>
    <t>GASTOS TOTALES:</t>
  </si>
  <si>
    <t>Código Cuenta Clasificador</t>
  </si>
  <si>
    <t>Nombre Cuenta Clasificador Presupuestario</t>
  </si>
  <si>
    <t>TOTAL PRESUPUESTO INICIAL</t>
  </si>
  <si>
    <t>TOTAL PRESUPUESTO VIGENTE</t>
  </si>
  <si>
    <t>TOTAL OBLIGACION DEVENGADA</t>
  </si>
  <si>
    <t>TOTAL DEUDA EXIGIBLE</t>
  </si>
  <si>
    <r>
      <t xml:space="preserve">Presupuesto Inicial </t>
    </r>
    <r>
      <rPr>
        <sz val="10"/>
        <rFont val="Comic Sans MS"/>
        <family val="4"/>
      </rPr>
      <t xml:space="preserve">GESTION INTERNA (miles de pesos) </t>
    </r>
  </si>
  <si>
    <r>
      <t xml:space="preserve">Presupuesto Vigente </t>
    </r>
    <r>
      <rPr>
        <sz val="10"/>
        <rFont val="Comic Sans MS"/>
        <family val="4"/>
      </rPr>
      <t>GESTION INTERNA (miles de pesos)</t>
    </r>
  </si>
  <si>
    <r>
      <t>Obligación Devengada</t>
    </r>
    <r>
      <rPr>
        <sz val="10"/>
        <rFont val="Comic Sans MS"/>
        <family val="4"/>
      </rPr>
      <t xml:space="preserve"> GESTION INTERNA (miles de pesos)</t>
    </r>
  </si>
  <si>
    <r>
      <t xml:space="preserve">Presupuesto Inicial </t>
    </r>
    <r>
      <rPr>
        <sz val="10"/>
        <rFont val="Comic Sans MS"/>
        <family val="4"/>
      </rPr>
      <t>SERVICIOS COMUNITARIOS (miles de pesos)</t>
    </r>
  </si>
  <si>
    <r>
      <t xml:space="preserve">Presupuesto Vigente </t>
    </r>
    <r>
      <rPr>
        <sz val="10"/>
        <rFont val="Comic Sans MS"/>
        <family val="4"/>
      </rPr>
      <t>SERVICIOS COMUNITARIOS (miles de pesos)</t>
    </r>
  </si>
  <si>
    <r>
      <t xml:space="preserve">Presupuesto Inicial </t>
    </r>
    <r>
      <rPr>
        <sz val="10"/>
        <rFont val="Comic Sans MS"/>
        <family val="4"/>
      </rPr>
      <t>ACTIVIDADES MUNICIPALES (miles de pesos)</t>
    </r>
  </si>
  <si>
    <r>
      <t>Presupuesto Vigente</t>
    </r>
    <r>
      <rPr>
        <sz val="10"/>
        <rFont val="Comic Sans MS"/>
        <family val="4"/>
      </rPr>
      <t xml:space="preserve"> ACTIVIDADES MUNICIPALES (miles de pesos)</t>
    </r>
  </si>
  <si>
    <r>
      <t>Obligación Devengada</t>
    </r>
    <r>
      <rPr>
        <sz val="10"/>
        <rFont val="Comic Sans MS"/>
        <family val="4"/>
      </rPr>
      <t xml:space="preserve"> ACTIVIDADES MUNICIPALES (miles de pesos)</t>
    </r>
  </si>
  <si>
    <r>
      <t xml:space="preserve">Presupuesto Inicial </t>
    </r>
    <r>
      <rPr>
        <sz val="10"/>
        <rFont val="Comic Sans MS"/>
        <family val="4"/>
      </rPr>
      <t>PROGRAMAS SOCIALES (miles de pesos)</t>
    </r>
  </si>
  <si>
    <r>
      <t xml:space="preserve">Presupuesto Vigente </t>
    </r>
    <r>
      <rPr>
        <sz val="10"/>
        <rFont val="Comic Sans MS"/>
        <family val="4"/>
      </rPr>
      <t>PROGRAMAS SOCIALES (miles de pesos)</t>
    </r>
  </si>
  <si>
    <r>
      <t xml:space="preserve">Obligación Devengada </t>
    </r>
    <r>
      <rPr>
        <sz val="10"/>
        <rFont val="Comic Sans MS"/>
        <family val="4"/>
      </rPr>
      <t>PROGRAMAS SOCIALES (miles de pesos)</t>
    </r>
  </si>
  <si>
    <r>
      <t xml:space="preserve">Presupuesto Inicial </t>
    </r>
    <r>
      <rPr>
        <sz val="10"/>
        <rFont val="Comic Sans MS"/>
        <family val="4"/>
      </rPr>
      <t>PROGRAMAS DEPORTIVOS (miles de pesos)</t>
    </r>
  </si>
  <si>
    <r>
      <t xml:space="preserve">Presupuesto Vigente </t>
    </r>
    <r>
      <rPr>
        <sz val="10"/>
        <rFont val="Comic Sans MS"/>
        <family val="4"/>
      </rPr>
      <t>PROGRAMAS DEPORTIVOS (miles de pesos)</t>
    </r>
  </si>
  <si>
    <r>
      <t>Obligación Devengada</t>
    </r>
    <r>
      <rPr>
        <sz val="10"/>
        <rFont val="Comic Sans MS"/>
        <family val="4"/>
      </rPr>
      <t xml:space="preserve"> PROGRAMAS DEPORTIVOS (miles de pesos)</t>
    </r>
  </si>
  <si>
    <r>
      <t xml:space="preserve">Presupuesto Inicial </t>
    </r>
    <r>
      <rPr>
        <sz val="10"/>
        <rFont val="Comic Sans MS"/>
        <family val="4"/>
      </rPr>
      <t>PROGRAMAS CULTURALES (miles de pesos)</t>
    </r>
  </si>
  <si>
    <r>
      <t>Presupuesto Vigente</t>
    </r>
    <r>
      <rPr>
        <sz val="10"/>
        <rFont val="Comic Sans MS"/>
        <family val="4"/>
      </rPr>
      <t xml:space="preserve"> PROGRAMAS CULTURALES (miles de pesos)</t>
    </r>
  </si>
  <si>
    <r>
      <t xml:space="preserve">Obligación Devengada </t>
    </r>
    <r>
      <rPr>
        <sz val="10"/>
        <rFont val="Comic Sans MS"/>
        <family val="4"/>
      </rPr>
      <t>PROGRAMAS CULTURALES (miles de pesos)</t>
    </r>
  </si>
  <si>
    <r>
      <t xml:space="preserve">Obligación Devengada </t>
    </r>
    <r>
      <rPr>
        <sz val="10"/>
        <rFont val="Comic Sans MS"/>
        <family val="4"/>
      </rPr>
      <t>SERVICIOS COMUNITARIOS (miles de pesos)</t>
    </r>
  </si>
  <si>
    <t>215.32.09.000.000.000</t>
  </si>
  <si>
    <t>215.33.03.099.000.000</t>
  </si>
  <si>
    <t>215.24.07.001.000.000</t>
  </si>
  <si>
    <t>A Mercociudades</t>
  </si>
  <si>
    <t>215.23.03.000.000.000</t>
  </si>
  <si>
    <t>PRESTACIONES SOCIALES DEL EMPLEADOR</t>
  </si>
  <si>
    <t>215.23.03.001.000.000</t>
  </si>
  <si>
    <t>Indemnización de Cargo Fiscal</t>
  </si>
  <si>
    <t>215.23.03.004.000.000</t>
  </si>
  <si>
    <t>Otras Indemnizaciones</t>
  </si>
  <si>
    <t>215.24.01.009.000.000</t>
  </si>
  <si>
    <t>Educación Prebásica - Personas Jurídicas Privadas Art. 13, DFL N°1, 3.063/80</t>
  </si>
  <si>
    <t>Cuenta nueva 2011</t>
  </si>
  <si>
    <t>215.24.07.099.000.000</t>
  </si>
  <si>
    <t>A Otros Organismos Internacionales</t>
  </si>
  <si>
    <t>215.26.04.003.000.000</t>
  </si>
  <si>
    <t>Aplicación Cobros Judiciales a favor de Empresas Concesionarias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</si>
</sst>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omic Sans MS"/>
      <family val="4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10" xfId="0" applyFont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2" fillId="35" borderId="10" xfId="0" applyFont="1" applyFill="1" applyBorder="1" applyAlignment="1" applyProtection="1">
      <alignment/>
      <protection/>
    </xf>
    <xf numFmtId="0" fontId="2" fillId="36" borderId="10" xfId="0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top" wrapText="1"/>
    </xf>
    <xf numFmtId="0" fontId="2" fillId="37" borderId="10" xfId="0" applyFont="1" applyFill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/>
      <protection/>
    </xf>
    <xf numFmtId="0" fontId="2" fillId="37" borderId="0" xfId="0" applyFont="1" applyFill="1" applyAlignment="1" applyProtection="1">
      <alignment/>
      <protection/>
    </xf>
    <xf numFmtId="0" fontId="2" fillId="37" borderId="0" xfId="0" applyFont="1" applyFill="1" applyAlignment="1">
      <alignment/>
    </xf>
    <xf numFmtId="0" fontId="2" fillId="37" borderId="11" xfId="0" applyFont="1" applyFill="1" applyBorder="1" applyAlignment="1" applyProtection="1">
      <alignment horizontal="center" vertical="top" wrapText="1"/>
      <protection/>
    </xf>
    <xf numFmtId="0" fontId="2" fillId="38" borderId="11" xfId="0" applyFont="1" applyFill="1" applyBorder="1" applyAlignment="1" applyProtection="1">
      <alignment horizontal="center" vertical="top" wrapText="1"/>
      <protection/>
    </xf>
    <xf numFmtId="0" fontId="2" fillId="39" borderId="11" xfId="0" applyFont="1" applyFill="1" applyBorder="1" applyAlignment="1" applyProtection="1">
      <alignment horizontal="center" vertical="top" wrapText="1"/>
      <protection/>
    </xf>
    <xf numFmtId="0" fontId="2" fillId="40" borderId="11" xfId="0" applyFont="1" applyFill="1" applyBorder="1" applyAlignment="1" applyProtection="1">
      <alignment horizontal="center" vertical="top" wrapText="1"/>
      <protection/>
    </xf>
    <xf numFmtId="0" fontId="2" fillId="41" borderId="11" xfId="0" applyFont="1" applyFill="1" applyBorder="1" applyAlignment="1" applyProtection="1">
      <alignment horizontal="center" vertical="top" wrapText="1"/>
      <protection/>
    </xf>
    <xf numFmtId="0" fontId="2" fillId="42" borderId="11" xfId="0" applyFont="1" applyFill="1" applyBorder="1" applyAlignment="1" applyProtection="1">
      <alignment horizontal="center" vertical="top" wrapText="1"/>
      <protection/>
    </xf>
    <xf numFmtId="0" fontId="2" fillId="43" borderId="11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3" fontId="2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/>
    </xf>
    <xf numFmtId="3" fontId="1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/>
    </xf>
    <xf numFmtId="3" fontId="2" fillId="36" borderId="10" xfId="0" applyNumberFormat="1" applyFont="1" applyFill="1" applyBorder="1" applyAlignment="1" applyProtection="1">
      <alignment/>
      <protection/>
    </xf>
    <xf numFmtId="3" fontId="2" fillId="35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 locked="0"/>
    </xf>
    <xf numFmtId="3" fontId="2" fillId="34" borderId="1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3" fontId="2" fillId="37" borderId="0" xfId="0" applyNumberFormat="1" applyFont="1" applyFill="1" applyAlignment="1">
      <alignment/>
    </xf>
    <xf numFmtId="3" fontId="2" fillId="35" borderId="10" xfId="0" applyNumberFormat="1" applyFont="1" applyFill="1" applyBorder="1" applyAlignment="1" applyProtection="1">
      <alignment/>
      <protection locked="0"/>
    </xf>
    <xf numFmtId="0" fontId="3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3"/>
  <sheetViews>
    <sheetView tabSelected="1" zoomScale="71" zoomScaleNormal="71" zoomScalePageLayoutView="0" workbookViewId="0" topLeftCell="A1">
      <pane xSplit="2" ySplit="2" topLeftCell="R40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T16384"/>
    </sheetView>
  </sheetViews>
  <sheetFormatPr defaultColWidth="11.421875" defaultRowHeight="12.75"/>
  <cols>
    <col min="1" max="1" width="25.7109375" style="2" bestFit="1" customWidth="1"/>
    <col min="2" max="2" width="83.140625" style="2" customWidth="1"/>
    <col min="3" max="3" width="14.140625" style="0" hidden="1" customWidth="1"/>
    <col min="4" max="5" width="14.140625" style="1" hidden="1" customWidth="1"/>
    <col min="6" max="11" width="14.57421875" style="1" hidden="1" customWidth="1"/>
    <col min="12" max="20" width="14.140625" style="1" hidden="1" customWidth="1"/>
    <col min="21" max="24" width="15.00390625" style="1" customWidth="1"/>
    <col min="25" max="16384" width="11.421875" style="1" customWidth="1"/>
  </cols>
  <sheetData>
    <row r="1" spans="1:21" s="3" customFormat="1" ht="16.5">
      <c r="A1" s="11"/>
      <c r="B1" s="11"/>
      <c r="C1" s="3" t="s">
        <v>749</v>
      </c>
      <c r="F1" s="3" t="s">
        <v>750</v>
      </c>
      <c r="I1" s="3" t="s">
        <v>751</v>
      </c>
      <c r="L1" s="3" t="s">
        <v>752</v>
      </c>
      <c r="O1" s="3" t="s">
        <v>753</v>
      </c>
      <c r="R1" s="3" t="s">
        <v>754</v>
      </c>
      <c r="U1" s="3" t="s">
        <v>755</v>
      </c>
    </row>
    <row r="2" spans="1:34" s="3" customFormat="1" ht="93">
      <c r="A2" s="10" t="s">
        <v>757</v>
      </c>
      <c r="B2" s="10" t="s">
        <v>758</v>
      </c>
      <c r="C2" s="15" t="s">
        <v>763</v>
      </c>
      <c r="D2" s="15" t="s">
        <v>764</v>
      </c>
      <c r="E2" s="15" t="s">
        <v>765</v>
      </c>
      <c r="F2" s="16" t="s">
        <v>766</v>
      </c>
      <c r="G2" s="16" t="s">
        <v>767</v>
      </c>
      <c r="H2" s="16" t="s">
        <v>780</v>
      </c>
      <c r="I2" s="17" t="s">
        <v>768</v>
      </c>
      <c r="J2" s="17" t="s">
        <v>769</v>
      </c>
      <c r="K2" s="17" t="s">
        <v>770</v>
      </c>
      <c r="L2" s="18" t="s">
        <v>771</v>
      </c>
      <c r="M2" s="18" t="s">
        <v>772</v>
      </c>
      <c r="N2" s="18" t="s">
        <v>773</v>
      </c>
      <c r="O2" s="19" t="s">
        <v>774</v>
      </c>
      <c r="P2" s="19" t="s">
        <v>775</v>
      </c>
      <c r="Q2" s="19" t="s">
        <v>776</v>
      </c>
      <c r="R2" s="20" t="s">
        <v>777</v>
      </c>
      <c r="S2" s="20" t="s">
        <v>778</v>
      </c>
      <c r="T2" s="20" t="s">
        <v>779</v>
      </c>
      <c r="U2" s="14" t="s">
        <v>759</v>
      </c>
      <c r="V2" s="14" t="s">
        <v>760</v>
      </c>
      <c r="W2" s="14" t="s">
        <v>761</v>
      </c>
      <c r="X2" s="14" t="s">
        <v>762</v>
      </c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24" ht="16.5">
      <c r="A3" s="6" t="s">
        <v>0</v>
      </c>
      <c r="B3" s="6" t="s">
        <v>1</v>
      </c>
      <c r="C3" s="22">
        <f>SUM(C4+C108+C199+C214)</f>
        <v>536822</v>
      </c>
      <c r="D3" s="22">
        <f aca="true" t="shared" si="0" ref="D3:X3">SUM(D4+D108+D199+D214)</f>
        <v>584622</v>
      </c>
      <c r="E3" s="22">
        <f t="shared" si="0"/>
        <v>316354</v>
      </c>
      <c r="F3" s="22">
        <f t="shared" si="0"/>
        <v>184939</v>
      </c>
      <c r="G3" s="22">
        <f t="shared" si="0"/>
        <v>184939</v>
      </c>
      <c r="H3" s="22">
        <f t="shared" si="0"/>
        <v>92549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2">
        <f t="shared" si="0"/>
        <v>0</v>
      </c>
      <c r="U3" s="22">
        <f t="shared" si="0"/>
        <v>721761</v>
      </c>
      <c r="V3" s="22">
        <f t="shared" si="0"/>
        <v>769561</v>
      </c>
      <c r="W3" s="22">
        <f t="shared" si="0"/>
        <v>408903</v>
      </c>
      <c r="X3" s="22">
        <f t="shared" si="0"/>
        <v>2960</v>
      </c>
    </row>
    <row r="4" spans="1:24" ht="16.5">
      <c r="A4" s="7" t="s">
        <v>2</v>
      </c>
      <c r="B4" s="7" t="s">
        <v>3</v>
      </c>
      <c r="C4" s="23">
        <f>SUM(C5+C75+C78+C92+C100)</f>
        <v>327321</v>
      </c>
      <c r="D4" s="23">
        <f aca="true" t="shared" si="1" ref="D4:X4">SUM(D5+D75+D78+D92+D100)</f>
        <v>362621</v>
      </c>
      <c r="E4" s="23">
        <f t="shared" si="1"/>
        <v>205460</v>
      </c>
      <c r="F4" s="23">
        <f t="shared" si="1"/>
        <v>0</v>
      </c>
      <c r="G4" s="23">
        <f t="shared" si="1"/>
        <v>0</v>
      </c>
      <c r="H4" s="23">
        <f t="shared" si="1"/>
        <v>0</v>
      </c>
      <c r="I4" s="23">
        <f t="shared" si="1"/>
        <v>0</v>
      </c>
      <c r="J4" s="23">
        <f t="shared" si="1"/>
        <v>0</v>
      </c>
      <c r="K4" s="23">
        <f t="shared" si="1"/>
        <v>0</v>
      </c>
      <c r="L4" s="23">
        <f t="shared" si="1"/>
        <v>0</v>
      </c>
      <c r="M4" s="23">
        <f t="shared" si="1"/>
        <v>0</v>
      </c>
      <c r="N4" s="23">
        <f t="shared" si="1"/>
        <v>0</v>
      </c>
      <c r="O4" s="23">
        <f t="shared" si="1"/>
        <v>0</v>
      </c>
      <c r="P4" s="23">
        <f t="shared" si="1"/>
        <v>0</v>
      </c>
      <c r="Q4" s="23">
        <f t="shared" si="1"/>
        <v>0</v>
      </c>
      <c r="R4" s="23">
        <f t="shared" si="1"/>
        <v>0</v>
      </c>
      <c r="S4" s="23">
        <f t="shared" si="1"/>
        <v>0</v>
      </c>
      <c r="T4" s="23">
        <f t="shared" si="1"/>
        <v>0</v>
      </c>
      <c r="U4" s="23">
        <f t="shared" si="1"/>
        <v>327321</v>
      </c>
      <c r="V4" s="23">
        <f t="shared" si="1"/>
        <v>362621</v>
      </c>
      <c r="W4" s="23">
        <f t="shared" si="1"/>
        <v>205460</v>
      </c>
      <c r="X4" s="23">
        <f t="shared" si="1"/>
        <v>453</v>
      </c>
    </row>
    <row r="5" spans="1:24" ht="16.5" hidden="1">
      <c r="A5" s="8" t="s">
        <v>4</v>
      </c>
      <c r="B5" s="8" t="s">
        <v>5</v>
      </c>
      <c r="C5" s="24">
        <f>SUM(C6+C7+C11+C13+C18+C22+C25+C34+C36+C38+C47+C50+C55+C58+C59+C60+C65+C68+C69+C70+C71+C72+C74)</f>
        <v>230670</v>
      </c>
      <c r="D5" s="24">
        <f aca="true" t="shared" si="2" ref="D5:T5">SUM(D6+D7+D11+D13+D18+D22+D25+D34+D36+D38+D47+D50+D55+D58+D59+D60+D65+D68+D69+D70+D71+D72+D74)</f>
        <v>242670</v>
      </c>
      <c r="E5" s="24">
        <f t="shared" si="2"/>
        <v>128121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>SUM(U6+U7+U11+U13+U18+U22+U25+U34+U36+U38+U47+U50+U55+U58+U59+U60+U65+U68+U69+U70+U71+U72+U74)</f>
        <v>230670</v>
      </c>
      <c r="V5" s="24">
        <f>SUM(V6+V7+V11+V13+V18+V22+V25+V34+V36+V38+V47+V50+V55+V58+V59+V60+V65+V68+V69+V70+V71+V72+V74)</f>
        <v>242670</v>
      </c>
      <c r="W5" s="24">
        <f>SUM(W6+W7+W11+W13+W18+W22+W25+W34+W36+W38+W47+W50+W55+W58+W59+W60+W65+W68+W69+W70+W71+W72+W74)</f>
        <v>128121</v>
      </c>
      <c r="X5" s="24">
        <f>SUM(X6+X7+X11+X13+X18+X22+X25+X34+X36+X38+X47+X50+X55+X58+X59+X60+X65+X68+X69+X70+X71+X72+X74)</f>
        <v>0</v>
      </c>
    </row>
    <row r="6" spans="1:24" ht="16.5" hidden="1">
      <c r="A6" s="5" t="s">
        <v>6</v>
      </c>
      <c r="B6" s="5" t="s">
        <v>7</v>
      </c>
      <c r="C6" s="25">
        <v>77439</v>
      </c>
      <c r="D6" s="25">
        <v>77439</v>
      </c>
      <c r="E6" s="25">
        <v>46276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>
        <f>SUM(C6+F6+I6+L6+O6+R6)</f>
        <v>77439</v>
      </c>
      <c r="V6" s="26">
        <f>SUM(D6+G6+J6+M6+P6+S6)</f>
        <v>77439</v>
      </c>
      <c r="W6" s="26">
        <f>SUM(E6+H6+N6+Q6+K6+T6)</f>
        <v>46276</v>
      </c>
      <c r="X6" s="25"/>
    </row>
    <row r="7" spans="1:24" ht="16.5" hidden="1">
      <c r="A7" s="5" t="s">
        <v>8</v>
      </c>
      <c r="B7" s="5" t="s">
        <v>9</v>
      </c>
      <c r="C7" s="27">
        <f>SUM(C8+C9+C10)</f>
        <v>5246</v>
      </c>
      <c r="D7" s="27">
        <f aca="true" t="shared" si="3" ref="D7:X7">SUM(D8+D9+D10)</f>
        <v>5246</v>
      </c>
      <c r="E7" s="27">
        <f t="shared" si="3"/>
        <v>3956</v>
      </c>
      <c r="F7" s="27">
        <f t="shared" si="3"/>
        <v>0</v>
      </c>
      <c r="G7" s="27">
        <f t="shared" si="3"/>
        <v>0</v>
      </c>
      <c r="H7" s="27">
        <f t="shared" si="3"/>
        <v>0</v>
      </c>
      <c r="I7" s="27">
        <f t="shared" si="3"/>
        <v>0</v>
      </c>
      <c r="J7" s="27">
        <f t="shared" si="3"/>
        <v>0</v>
      </c>
      <c r="K7" s="27">
        <f t="shared" si="3"/>
        <v>0</v>
      </c>
      <c r="L7" s="27">
        <f t="shared" si="3"/>
        <v>0</v>
      </c>
      <c r="M7" s="27">
        <f t="shared" si="3"/>
        <v>0</v>
      </c>
      <c r="N7" s="27">
        <f t="shared" si="3"/>
        <v>0</v>
      </c>
      <c r="O7" s="27">
        <f t="shared" si="3"/>
        <v>0</v>
      </c>
      <c r="P7" s="27">
        <f t="shared" si="3"/>
        <v>0</v>
      </c>
      <c r="Q7" s="27">
        <f t="shared" si="3"/>
        <v>0</v>
      </c>
      <c r="R7" s="27">
        <f t="shared" si="3"/>
        <v>0</v>
      </c>
      <c r="S7" s="27">
        <f t="shared" si="3"/>
        <v>0</v>
      </c>
      <c r="T7" s="27">
        <f t="shared" si="3"/>
        <v>0</v>
      </c>
      <c r="U7" s="28">
        <f t="shared" si="3"/>
        <v>5246</v>
      </c>
      <c r="V7" s="28">
        <f t="shared" si="3"/>
        <v>5246</v>
      </c>
      <c r="W7" s="28">
        <f t="shared" si="3"/>
        <v>3956</v>
      </c>
      <c r="X7" s="27">
        <f t="shared" si="3"/>
        <v>0</v>
      </c>
    </row>
    <row r="8" spans="1:24" ht="16.5" hidden="1">
      <c r="A8" s="4" t="s">
        <v>10</v>
      </c>
      <c r="B8" s="4" t="s">
        <v>11</v>
      </c>
      <c r="C8" s="29">
        <v>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6">
        <f aca="true" t="shared" si="4" ref="U8:V10">SUM(C8+F8+I8+L8+O8+R8)</f>
        <v>0</v>
      </c>
      <c r="V8" s="26">
        <f t="shared" si="4"/>
        <v>0</v>
      </c>
      <c r="W8" s="26">
        <f>SUM(E8+H8+N8+Q8+K8+T8)</f>
        <v>0</v>
      </c>
      <c r="X8" s="29"/>
    </row>
    <row r="9" spans="1:24" ht="16.5" hidden="1">
      <c r="A9" s="4" t="s">
        <v>12</v>
      </c>
      <c r="B9" s="4" t="s">
        <v>13</v>
      </c>
      <c r="C9" s="29">
        <v>5246</v>
      </c>
      <c r="D9" s="29">
        <v>5246</v>
      </c>
      <c r="E9" s="29">
        <v>3956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6">
        <f t="shared" si="4"/>
        <v>5246</v>
      </c>
      <c r="V9" s="26">
        <f t="shared" si="4"/>
        <v>5246</v>
      </c>
      <c r="W9" s="26">
        <f>SUM(E9+H9+N9+Q9+K9+T9)</f>
        <v>3956</v>
      </c>
      <c r="X9" s="29"/>
    </row>
    <row r="10" spans="1:24" ht="16.5" hidden="1">
      <c r="A10" s="4" t="s">
        <v>14</v>
      </c>
      <c r="B10" s="4" t="s">
        <v>15</v>
      </c>
      <c r="C10" s="29">
        <v>0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6">
        <f t="shared" si="4"/>
        <v>0</v>
      </c>
      <c r="V10" s="26">
        <f t="shared" si="4"/>
        <v>0</v>
      </c>
      <c r="W10" s="26">
        <f>SUM(E10+H10+N10+Q10+K10+T10)</f>
        <v>0</v>
      </c>
      <c r="X10" s="29"/>
    </row>
    <row r="11" spans="1:24" ht="16.5" hidden="1">
      <c r="A11" s="5" t="s">
        <v>16</v>
      </c>
      <c r="B11" s="5" t="s">
        <v>17</v>
      </c>
      <c r="C11" s="27">
        <f>SUM(C12)</f>
        <v>0</v>
      </c>
      <c r="D11" s="27">
        <f aca="true" t="shared" si="5" ref="D11:X11">SUM(D12)</f>
        <v>0</v>
      </c>
      <c r="E11" s="27">
        <f t="shared" si="5"/>
        <v>0</v>
      </c>
      <c r="F11" s="27">
        <f t="shared" si="5"/>
        <v>0</v>
      </c>
      <c r="G11" s="27">
        <f t="shared" si="5"/>
        <v>0</v>
      </c>
      <c r="H11" s="27">
        <f t="shared" si="5"/>
        <v>0</v>
      </c>
      <c r="I11" s="27">
        <f t="shared" si="5"/>
        <v>0</v>
      </c>
      <c r="J11" s="27">
        <f t="shared" si="5"/>
        <v>0</v>
      </c>
      <c r="K11" s="27">
        <f t="shared" si="5"/>
        <v>0</v>
      </c>
      <c r="L11" s="27">
        <f t="shared" si="5"/>
        <v>0</v>
      </c>
      <c r="M11" s="27">
        <f t="shared" si="5"/>
        <v>0</v>
      </c>
      <c r="N11" s="27">
        <f t="shared" si="5"/>
        <v>0</v>
      </c>
      <c r="O11" s="27">
        <f t="shared" si="5"/>
        <v>0</v>
      </c>
      <c r="P11" s="27">
        <f t="shared" si="5"/>
        <v>0</v>
      </c>
      <c r="Q11" s="27">
        <f t="shared" si="5"/>
        <v>0</v>
      </c>
      <c r="R11" s="27">
        <f t="shared" si="5"/>
        <v>0</v>
      </c>
      <c r="S11" s="27">
        <f t="shared" si="5"/>
        <v>0</v>
      </c>
      <c r="T11" s="27">
        <f t="shared" si="5"/>
        <v>0</v>
      </c>
      <c r="U11" s="28">
        <f t="shared" si="5"/>
        <v>0</v>
      </c>
      <c r="V11" s="28">
        <f t="shared" si="5"/>
        <v>0</v>
      </c>
      <c r="W11" s="28">
        <f t="shared" si="5"/>
        <v>0</v>
      </c>
      <c r="X11" s="27">
        <f t="shared" si="5"/>
        <v>0</v>
      </c>
    </row>
    <row r="12" spans="1:24" ht="16.5" hidden="1">
      <c r="A12" s="4" t="s">
        <v>18</v>
      </c>
      <c r="B12" s="4" t="s">
        <v>19</v>
      </c>
      <c r="C12" s="29">
        <v>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>
        <f>SUM(C12+F12+I12+L12+O12+R12)</f>
        <v>0</v>
      </c>
      <c r="V12" s="26">
        <f>SUM(D12+G12+J12+M12+P12+S12)</f>
        <v>0</v>
      </c>
      <c r="W12" s="26">
        <f>SUM(E12+H12+N12+Q12+K12+T12)</f>
        <v>0</v>
      </c>
      <c r="X12" s="29"/>
    </row>
    <row r="13" spans="1:24" ht="16.5" hidden="1">
      <c r="A13" s="5" t="s">
        <v>20</v>
      </c>
      <c r="B13" s="5" t="s">
        <v>21</v>
      </c>
      <c r="C13" s="27">
        <f>SUM(C14+C15+C16+C17)</f>
        <v>0</v>
      </c>
      <c r="D13" s="27">
        <f aca="true" t="shared" si="6" ref="D13:X13">SUM(D14+D15+D16+D17)</f>
        <v>0</v>
      </c>
      <c r="E13" s="27">
        <f t="shared" si="6"/>
        <v>0</v>
      </c>
      <c r="F13" s="27">
        <f t="shared" si="6"/>
        <v>0</v>
      </c>
      <c r="G13" s="27">
        <f t="shared" si="6"/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0</v>
      </c>
      <c r="L13" s="27">
        <f t="shared" si="6"/>
        <v>0</v>
      </c>
      <c r="M13" s="27">
        <f t="shared" si="6"/>
        <v>0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0</v>
      </c>
      <c r="R13" s="27">
        <f t="shared" si="6"/>
        <v>0</v>
      </c>
      <c r="S13" s="27">
        <f t="shared" si="6"/>
        <v>0</v>
      </c>
      <c r="T13" s="27">
        <f t="shared" si="6"/>
        <v>0</v>
      </c>
      <c r="U13" s="30">
        <f t="shared" si="6"/>
        <v>0</v>
      </c>
      <c r="V13" s="30">
        <f t="shared" si="6"/>
        <v>0</v>
      </c>
      <c r="W13" s="30">
        <f t="shared" si="6"/>
        <v>0</v>
      </c>
      <c r="X13" s="27">
        <f t="shared" si="6"/>
        <v>0</v>
      </c>
    </row>
    <row r="14" spans="1:24" ht="16.5" hidden="1">
      <c r="A14" s="4" t="s">
        <v>22</v>
      </c>
      <c r="B14" s="4" t="s">
        <v>23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6">
        <f aca="true" t="shared" si="7" ref="U14:V17">SUM(C14+F14+I14+L14+O14+R14)</f>
        <v>0</v>
      </c>
      <c r="V14" s="26">
        <f t="shared" si="7"/>
        <v>0</v>
      </c>
      <c r="W14" s="26">
        <f>SUM(E14+H14+N14+Q14+K14+T14)</f>
        <v>0</v>
      </c>
      <c r="X14" s="29"/>
    </row>
    <row r="15" spans="1:24" ht="16.5" hidden="1">
      <c r="A15" s="4" t="s">
        <v>24</v>
      </c>
      <c r="B15" s="4" t="s">
        <v>25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6">
        <f t="shared" si="7"/>
        <v>0</v>
      </c>
      <c r="V15" s="26">
        <f t="shared" si="7"/>
        <v>0</v>
      </c>
      <c r="W15" s="26">
        <f>SUM(E15+H15+N15+Q15+K15+T15)</f>
        <v>0</v>
      </c>
      <c r="X15" s="29"/>
    </row>
    <row r="16" spans="1:24" ht="16.5" hidden="1">
      <c r="A16" s="4" t="s">
        <v>26</v>
      </c>
      <c r="B16" s="4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6">
        <f t="shared" si="7"/>
        <v>0</v>
      </c>
      <c r="V16" s="26">
        <f t="shared" si="7"/>
        <v>0</v>
      </c>
      <c r="W16" s="26">
        <f>SUM(E16+H16+N16+Q16+K16+T16)</f>
        <v>0</v>
      </c>
      <c r="X16" s="29"/>
    </row>
    <row r="17" spans="1:24" ht="16.5" hidden="1">
      <c r="A17" s="4" t="s">
        <v>28</v>
      </c>
      <c r="B17" s="4" t="s">
        <v>29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6">
        <f t="shared" si="7"/>
        <v>0</v>
      </c>
      <c r="V17" s="26">
        <f t="shared" si="7"/>
        <v>0</v>
      </c>
      <c r="W17" s="26">
        <f>SUM(E17+H17+N17+Q17+K17+T17)</f>
        <v>0</v>
      </c>
      <c r="X17" s="29"/>
    </row>
    <row r="18" spans="1:24" ht="16.5" hidden="1">
      <c r="A18" s="5" t="s">
        <v>30</v>
      </c>
      <c r="B18" s="5" t="s">
        <v>31</v>
      </c>
      <c r="C18" s="27">
        <f>SUM(C19+C20+C21)</f>
        <v>71861</v>
      </c>
      <c r="D18" s="27">
        <f aca="true" t="shared" si="8" ref="D18:X18">SUM(D19+D20+D21)</f>
        <v>71861</v>
      </c>
      <c r="E18" s="27">
        <f t="shared" si="8"/>
        <v>38824</v>
      </c>
      <c r="F18" s="27">
        <f t="shared" si="8"/>
        <v>0</v>
      </c>
      <c r="G18" s="27">
        <f t="shared" si="8"/>
        <v>0</v>
      </c>
      <c r="H18" s="27">
        <f t="shared" si="8"/>
        <v>0</v>
      </c>
      <c r="I18" s="27">
        <f t="shared" si="8"/>
        <v>0</v>
      </c>
      <c r="J18" s="27">
        <f t="shared" si="8"/>
        <v>0</v>
      </c>
      <c r="K18" s="27">
        <f t="shared" si="8"/>
        <v>0</v>
      </c>
      <c r="L18" s="27">
        <f t="shared" si="8"/>
        <v>0</v>
      </c>
      <c r="M18" s="27">
        <f t="shared" si="8"/>
        <v>0</v>
      </c>
      <c r="N18" s="27">
        <f t="shared" si="8"/>
        <v>0</v>
      </c>
      <c r="O18" s="27">
        <f t="shared" si="8"/>
        <v>0</v>
      </c>
      <c r="P18" s="27">
        <f t="shared" si="8"/>
        <v>0</v>
      </c>
      <c r="Q18" s="27">
        <f t="shared" si="8"/>
        <v>0</v>
      </c>
      <c r="R18" s="27">
        <f t="shared" si="8"/>
        <v>0</v>
      </c>
      <c r="S18" s="27">
        <f t="shared" si="8"/>
        <v>0</v>
      </c>
      <c r="T18" s="27">
        <f t="shared" si="8"/>
        <v>0</v>
      </c>
      <c r="U18" s="30">
        <f t="shared" si="8"/>
        <v>71861</v>
      </c>
      <c r="V18" s="30">
        <f t="shared" si="8"/>
        <v>71861</v>
      </c>
      <c r="W18" s="30">
        <f t="shared" si="8"/>
        <v>38824</v>
      </c>
      <c r="X18" s="27">
        <f t="shared" si="8"/>
        <v>0</v>
      </c>
    </row>
    <row r="19" spans="1:24" ht="16.5" hidden="1">
      <c r="A19" s="4" t="s">
        <v>32</v>
      </c>
      <c r="B19" s="4" t="s">
        <v>33</v>
      </c>
      <c r="C19" s="29">
        <v>71861</v>
      </c>
      <c r="D19" s="29">
        <v>71861</v>
      </c>
      <c r="E19" s="29">
        <v>38824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6">
        <f aca="true" t="shared" si="9" ref="U19:V21">SUM(C19+F19+I19+L19+O19+R19)</f>
        <v>71861</v>
      </c>
      <c r="V19" s="26">
        <f t="shared" si="9"/>
        <v>71861</v>
      </c>
      <c r="W19" s="26">
        <f>SUM(E19+H19+N19+Q19+K19+T19)</f>
        <v>38824</v>
      </c>
      <c r="X19" s="29"/>
    </row>
    <row r="20" spans="1:24" ht="16.5" hidden="1">
      <c r="A20" s="4" t="s">
        <v>34</v>
      </c>
      <c r="B20" s="4" t="s">
        <v>35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6">
        <f t="shared" si="9"/>
        <v>0</v>
      </c>
      <c r="V20" s="26">
        <f t="shared" si="9"/>
        <v>0</v>
      </c>
      <c r="W20" s="26">
        <f>SUM(E20+H20+N20+Q20+K20+T20)</f>
        <v>0</v>
      </c>
      <c r="X20" s="29"/>
    </row>
    <row r="21" spans="1:24" ht="16.5" hidden="1">
      <c r="A21" s="4" t="s">
        <v>36</v>
      </c>
      <c r="B21" s="4" t="s">
        <v>37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6">
        <f t="shared" si="9"/>
        <v>0</v>
      </c>
      <c r="V21" s="26">
        <f t="shared" si="9"/>
        <v>0</v>
      </c>
      <c r="W21" s="26">
        <f>SUM(E21+H21+N21+Q21+K21+T21)</f>
        <v>0</v>
      </c>
      <c r="X21" s="29"/>
    </row>
    <row r="22" spans="1:24" ht="16.5" hidden="1">
      <c r="A22" s="5" t="s">
        <v>38</v>
      </c>
      <c r="B22" s="5" t="s">
        <v>39</v>
      </c>
      <c r="C22" s="27">
        <f>SUM(C23+C24)</f>
        <v>0</v>
      </c>
      <c r="D22" s="27">
        <f aca="true" t="shared" si="10" ref="D22:X22">SUM(D23+D24)</f>
        <v>0</v>
      </c>
      <c r="E22" s="27">
        <f t="shared" si="10"/>
        <v>0</v>
      </c>
      <c r="F22" s="27">
        <f t="shared" si="10"/>
        <v>0</v>
      </c>
      <c r="G22" s="27">
        <f t="shared" si="10"/>
        <v>0</v>
      </c>
      <c r="H22" s="27">
        <f t="shared" si="10"/>
        <v>0</v>
      </c>
      <c r="I22" s="27">
        <f t="shared" si="10"/>
        <v>0</v>
      </c>
      <c r="J22" s="27">
        <f t="shared" si="10"/>
        <v>0</v>
      </c>
      <c r="K22" s="27">
        <f t="shared" si="10"/>
        <v>0</v>
      </c>
      <c r="L22" s="27">
        <f t="shared" si="10"/>
        <v>0</v>
      </c>
      <c r="M22" s="27">
        <f t="shared" si="10"/>
        <v>0</v>
      </c>
      <c r="N22" s="27">
        <f t="shared" si="10"/>
        <v>0</v>
      </c>
      <c r="O22" s="27">
        <f t="shared" si="10"/>
        <v>0</v>
      </c>
      <c r="P22" s="27">
        <f t="shared" si="10"/>
        <v>0</v>
      </c>
      <c r="Q22" s="27">
        <f t="shared" si="10"/>
        <v>0</v>
      </c>
      <c r="R22" s="27">
        <f t="shared" si="10"/>
        <v>0</v>
      </c>
      <c r="S22" s="27">
        <f t="shared" si="10"/>
        <v>0</v>
      </c>
      <c r="T22" s="27">
        <f t="shared" si="10"/>
        <v>0</v>
      </c>
      <c r="U22" s="30">
        <f t="shared" si="10"/>
        <v>0</v>
      </c>
      <c r="V22" s="30">
        <f t="shared" si="10"/>
        <v>0</v>
      </c>
      <c r="W22" s="30">
        <f t="shared" si="10"/>
        <v>0</v>
      </c>
      <c r="X22" s="27">
        <f t="shared" si="10"/>
        <v>0</v>
      </c>
    </row>
    <row r="23" spans="1:24" ht="16.5" hidden="1">
      <c r="A23" s="4" t="s">
        <v>40</v>
      </c>
      <c r="B23" s="4" t="s">
        <v>41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6">
        <f>SUM(C23+F23+I23+L23+O23+R23)</f>
        <v>0</v>
      </c>
      <c r="V23" s="26">
        <f>SUM(D23+G23+J23+M23+P23+S23)</f>
        <v>0</v>
      </c>
      <c r="W23" s="26">
        <f>SUM(E23+H23+N23+Q23+K23+T23)</f>
        <v>0</v>
      </c>
      <c r="X23" s="29"/>
    </row>
    <row r="24" spans="1:24" ht="16.5" hidden="1">
      <c r="A24" s="4" t="s">
        <v>42</v>
      </c>
      <c r="B24" s="4" t="s">
        <v>43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6">
        <f>SUM(C24+F24+I24+L24+O24+R24)</f>
        <v>0</v>
      </c>
      <c r="V24" s="26">
        <f>SUM(D24+G24+J24+M24+P24+S24)</f>
        <v>0</v>
      </c>
      <c r="W24" s="26">
        <f>SUM(E24+H24+N24+Q24+K24+T24)</f>
        <v>0</v>
      </c>
      <c r="X24" s="29"/>
    </row>
    <row r="25" spans="1:24" ht="16.5" hidden="1">
      <c r="A25" s="5" t="s">
        <v>44</v>
      </c>
      <c r="B25" s="5" t="s">
        <v>45</v>
      </c>
      <c r="C25" s="27">
        <f>SUM(C26+C27+C28+C29+C30+C31+C32+C33)</f>
        <v>14500</v>
      </c>
      <c r="D25" s="27">
        <f aca="true" t="shared" si="11" ref="D25:X25">SUM(D26+D27+D28+D29+D30+D31+D32+D33)</f>
        <v>14500</v>
      </c>
      <c r="E25" s="27">
        <f t="shared" si="11"/>
        <v>7617</v>
      </c>
      <c r="F25" s="27">
        <f t="shared" si="11"/>
        <v>0</v>
      </c>
      <c r="G25" s="27">
        <f t="shared" si="11"/>
        <v>0</v>
      </c>
      <c r="H25" s="27">
        <f t="shared" si="11"/>
        <v>0</v>
      </c>
      <c r="I25" s="27">
        <f t="shared" si="11"/>
        <v>0</v>
      </c>
      <c r="J25" s="27">
        <f t="shared" si="11"/>
        <v>0</v>
      </c>
      <c r="K25" s="27">
        <f t="shared" si="11"/>
        <v>0</v>
      </c>
      <c r="L25" s="27">
        <f t="shared" si="11"/>
        <v>0</v>
      </c>
      <c r="M25" s="27">
        <f t="shared" si="11"/>
        <v>0</v>
      </c>
      <c r="N25" s="27">
        <f t="shared" si="11"/>
        <v>0</v>
      </c>
      <c r="O25" s="27">
        <f t="shared" si="11"/>
        <v>0</v>
      </c>
      <c r="P25" s="27">
        <f t="shared" si="11"/>
        <v>0</v>
      </c>
      <c r="Q25" s="27">
        <f t="shared" si="11"/>
        <v>0</v>
      </c>
      <c r="R25" s="27">
        <f t="shared" si="11"/>
        <v>0</v>
      </c>
      <c r="S25" s="27">
        <f t="shared" si="11"/>
        <v>0</v>
      </c>
      <c r="T25" s="27">
        <f t="shared" si="11"/>
        <v>0</v>
      </c>
      <c r="U25" s="30">
        <f t="shared" si="11"/>
        <v>14500</v>
      </c>
      <c r="V25" s="30">
        <f t="shared" si="11"/>
        <v>14500</v>
      </c>
      <c r="W25" s="30">
        <f t="shared" si="11"/>
        <v>7617</v>
      </c>
      <c r="X25" s="27">
        <f t="shared" si="11"/>
        <v>0</v>
      </c>
    </row>
    <row r="26" spans="1:24" ht="16.5" hidden="1">
      <c r="A26" s="4" t="s">
        <v>46</v>
      </c>
      <c r="B26" s="4" t="s">
        <v>47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6">
        <f aca="true" t="shared" si="12" ref="U26:U33">SUM(C26+F26+I26+L26+O26+R26)</f>
        <v>0</v>
      </c>
      <c r="V26" s="26">
        <f aca="true" t="shared" si="13" ref="V26:V33">SUM(D26+G26+J26+M26+P26+S26)</f>
        <v>0</v>
      </c>
      <c r="W26" s="26">
        <f aca="true" t="shared" si="14" ref="W26:W33">SUM(E26+H26+N26+Q26+K26+T26)</f>
        <v>0</v>
      </c>
      <c r="X26" s="29"/>
    </row>
    <row r="27" spans="1:24" ht="16.5" hidden="1">
      <c r="A27" s="4" t="s">
        <v>48</v>
      </c>
      <c r="B27" s="4" t="s">
        <v>49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6">
        <f t="shared" si="12"/>
        <v>0</v>
      </c>
      <c r="V27" s="26">
        <f t="shared" si="13"/>
        <v>0</v>
      </c>
      <c r="W27" s="26">
        <f t="shared" si="14"/>
        <v>0</v>
      </c>
      <c r="X27" s="29"/>
    </row>
    <row r="28" spans="1:24" ht="16.5" hidden="1">
      <c r="A28" s="4" t="s">
        <v>50</v>
      </c>
      <c r="B28" s="4" t="s">
        <v>51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6">
        <f t="shared" si="12"/>
        <v>0</v>
      </c>
      <c r="V28" s="26">
        <f t="shared" si="13"/>
        <v>0</v>
      </c>
      <c r="W28" s="26">
        <f t="shared" si="14"/>
        <v>0</v>
      </c>
      <c r="X28" s="29"/>
    </row>
    <row r="29" spans="1:24" ht="16.5" hidden="1">
      <c r="A29" s="4" t="s">
        <v>52</v>
      </c>
      <c r="B29" s="4" t="s">
        <v>53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6">
        <f t="shared" si="12"/>
        <v>0</v>
      </c>
      <c r="V29" s="26">
        <f t="shared" si="13"/>
        <v>0</v>
      </c>
      <c r="W29" s="26">
        <f t="shared" si="14"/>
        <v>0</v>
      </c>
      <c r="X29" s="29"/>
    </row>
    <row r="30" spans="1:24" ht="16.5" hidden="1">
      <c r="A30" s="4" t="s">
        <v>54</v>
      </c>
      <c r="B30" s="4" t="s">
        <v>55</v>
      </c>
      <c r="C30" s="29">
        <v>14500</v>
      </c>
      <c r="D30" s="29">
        <v>14500</v>
      </c>
      <c r="E30" s="29">
        <v>7617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6">
        <f t="shared" si="12"/>
        <v>14500</v>
      </c>
      <c r="V30" s="26">
        <f t="shared" si="13"/>
        <v>14500</v>
      </c>
      <c r="W30" s="26">
        <f t="shared" si="14"/>
        <v>7617</v>
      </c>
      <c r="X30" s="29"/>
    </row>
    <row r="31" spans="1:24" ht="16.5" hidden="1">
      <c r="A31" s="4" t="s">
        <v>56</v>
      </c>
      <c r="B31" s="4" t="s">
        <v>57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6">
        <f t="shared" si="12"/>
        <v>0</v>
      </c>
      <c r="V31" s="26">
        <f t="shared" si="13"/>
        <v>0</v>
      </c>
      <c r="W31" s="26">
        <f t="shared" si="14"/>
        <v>0</v>
      </c>
      <c r="X31" s="29"/>
    </row>
    <row r="32" spans="1:24" ht="16.5" hidden="1">
      <c r="A32" s="4" t="s">
        <v>58</v>
      </c>
      <c r="B32" s="4" t="s">
        <v>59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6">
        <f t="shared" si="12"/>
        <v>0</v>
      </c>
      <c r="V32" s="26">
        <f t="shared" si="13"/>
        <v>0</v>
      </c>
      <c r="W32" s="26">
        <f t="shared" si="14"/>
        <v>0</v>
      </c>
      <c r="X32" s="29"/>
    </row>
    <row r="33" spans="1:24" ht="16.5" hidden="1">
      <c r="A33" s="4" t="s">
        <v>60</v>
      </c>
      <c r="B33" s="4" t="s">
        <v>61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6">
        <f t="shared" si="12"/>
        <v>0</v>
      </c>
      <c r="V33" s="26">
        <f t="shared" si="13"/>
        <v>0</v>
      </c>
      <c r="W33" s="26">
        <f t="shared" si="14"/>
        <v>0</v>
      </c>
      <c r="X33" s="29"/>
    </row>
    <row r="34" spans="1:24" ht="16.5" hidden="1">
      <c r="A34" s="5" t="s">
        <v>62</v>
      </c>
      <c r="B34" s="5" t="s">
        <v>63</v>
      </c>
      <c r="C34" s="27">
        <f>SUM(C35)</f>
        <v>263</v>
      </c>
      <c r="D34" s="27">
        <f aca="true" t="shared" si="15" ref="D34:X34">SUM(D35)</f>
        <v>263</v>
      </c>
      <c r="E34" s="27">
        <f t="shared" si="15"/>
        <v>144</v>
      </c>
      <c r="F34" s="27">
        <f t="shared" si="15"/>
        <v>0</v>
      </c>
      <c r="G34" s="27">
        <f t="shared" si="15"/>
        <v>0</v>
      </c>
      <c r="H34" s="27">
        <f t="shared" si="15"/>
        <v>0</v>
      </c>
      <c r="I34" s="27">
        <f t="shared" si="15"/>
        <v>0</v>
      </c>
      <c r="J34" s="27">
        <f t="shared" si="15"/>
        <v>0</v>
      </c>
      <c r="K34" s="27">
        <f t="shared" si="15"/>
        <v>0</v>
      </c>
      <c r="L34" s="27">
        <f t="shared" si="15"/>
        <v>0</v>
      </c>
      <c r="M34" s="27">
        <f t="shared" si="15"/>
        <v>0</v>
      </c>
      <c r="N34" s="27">
        <f t="shared" si="15"/>
        <v>0</v>
      </c>
      <c r="O34" s="27">
        <f t="shared" si="15"/>
        <v>0</v>
      </c>
      <c r="P34" s="27">
        <f t="shared" si="15"/>
        <v>0</v>
      </c>
      <c r="Q34" s="27">
        <f t="shared" si="15"/>
        <v>0</v>
      </c>
      <c r="R34" s="27">
        <f t="shared" si="15"/>
        <v>0</v>
      </c>
      <c r="S34" s="27">
        <f t="shared" si="15"/>
        <v>0</v>
      </c>
      <c r="T34" s="27">
        <f t="shared" si="15"/>
        <v>0</v>
      </c>
      <c r="U34" s="30">
        <f t="shared" si="15"/>
        <v>263</v>
      </c>
      <c r="V34" s="30">
        <f t="shared" si="15"/>
        <v>263</v>
      </c>
      <c r="W34" s="30">
        <f t="shared" si="15"/>
        <v>144</v>
      </c>
      <c r="X34" s="27">
        <f t="shared" si="15"/>
        <v>0</v>
      </c>
    </row>
    <row r="35" spans="1:24" ht="16.5" hidden="1">
      <c r="A35" s="4" t="s">
        <v>64</v>
      </c>
      <c r="B35" s="4" t="s">
        <v>65</v>
      </c>
      <c r="C35" s="29">
        <v>263</v>
      </c>
      <c r="D35" s="29">
        <v>263</v>
      </c>
      <c r="E35" s="29">
        <v>144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6">
        <f>SUM(C35+F35+I35+L35+O35+R35)</f>
        <v>263</v>
      </c>
      <c r="V35" s="26">
        <f>SUM(D35+G35+J35+M35+P35+S35)</f>
        <v>263</v>
      </c>
      <c r="W35" s="26">
        <f>SUM(E35+H35+N35+Q35+K35+T35)</f>
        <v>144</v>
      </c>
      <c r="X35" s="29"/>
    </row>
    <row r="36" spans="1:24" ht="16.5" hidden="1">
      <c r="A36" s="5" t="s">
        <v>66</v>
      </c>
      <c r="B36" s="5" t="s">
        <v>67</v>
      </c>
      <c r="C36" s="27">
        <f>SUM(C37)</f>
        <v>0</v>
      </c>
      <c r="D36" s="27">
        <f aca="true" t="shared" si="16" ref="D36:X36">SUM(D37)</f>
        <v>0</v>
      </c>
      <c r="E36" s="27">
        <f t="shared" si="16"/>
        <v>0</v>
      </c>
      <c r="F36" s="27">
        <f t="shared" si="16"/>
        <v>0</v>
      </c>
      <c r="G36" s="27">
        <f t="shared" si="16"/>
        <v>0</v>
      </c>
      <c r="H36" s="27">
        <f t="shared" si="16"/>
        <v>0</v>
      </c>
      <c r="I36" s="27">
        <f t="shared" si="16"/>
        <v>0</v>
      </c>
      <c r="J36" s="27">
        <f t="shared" si="16"/>
        <v>0</v>
      </c>
      <c r="K36" s="27">
        <f t="shared" si="16"/>
        <v>0</v>
      </c>
      <c r="L36" s="27">
        <f t="shared" si="16"/>
        <v>0</v>
      </c>
      <c r="M36" s="27">
        <f t="shared" si="16"/>
        <v>0</v>
      </c>
      <c r="N36" s="27">
        <f t="shared" si="16"/>
        <v>0</v>
      </c>
      <c r="O36" s="27">
        <f t="shared" si="16"/>
        <v>0</v>
      </c>
      <c r="P36" s="27">
        <f t="shared" si="16"/>
        <v>0</v>
      </c>
      <c r="Q36" s="27">
        <f t="shared" si="16"/>
        <v>0</v>
      </c>
      <c r="R36" s="27">
        <f t="shared" si="16"/>
        <v>0</v>
      </c>
      <c r="S36" s="27">
        <f t="shared" si="16"/>
        <v>0</v>
      </c>
      <c r="T36" s="27">
        <f t="shared" si="16"/>
        <v>0</v>
      </c>
      <c r="U36" s="30">
        <f t="shared" si="16"/>
        <v>0</v>
      </c>
      <c r="V36" s="30">
        <f t="shared" si="16"/>
        <v>0</v>
      </c>
      <c r="W36" s="30">
        <f t="shared" si="16"/>
        <v>0</v>
      </c>
      <c r="X36" s="27">
        <f t="shared" si="16"/>
        <v>0</v>
      </c>
    </row>
    <row r="37" spans="1:24" ht="16.5" hidden="1">
      <c r="A37" s="4" t="s">
        <v>68</v>
      </c>
      <c r="B37" s="4" t="s">
        <v>69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6">
        <f>SUM(C37+F37+I37+L37+O37+R37)</f>
        <v>0</v>
      </c>
      <c r="V37" s="26">
        <f>SUM(D37+G37+J37+M37+P37+S37)</f>
        <v>0</v>
      </c>
      <c r="W37" s="26">
        <f>SUM(E37+H37+N37+Q37+K37+T37)</f>
        <v>0</v>
      </c>
      <c r="X37" s="29"/>
    </row>
    <row r="38" spans="1:24" ht="16.5" hidden="1">
      <c r="A38" s="5" t="s">
        <v>70</v>
      </c>
      <c r="B38" s="5" t="s">
        <v>71</v>
      </c>
      <c r="C38" s="27">
        <f>SUM(C39+C40+C41+C42+C43+C44+C45+C46)</f>
        <v>25252</v>
      </c>
      <c r="D38" s="27">
        <f aca="true" t="shared" si="17" ref="D38:X38">SUM(D39+D40+D41+D42+D43+D44+D45+D46)</f>
        <v>37252</v>
      </c>
      <c r="E38" s="27">
        <f t="shared" si="17"/>
        <v>21060</v>
      </c>
      <c r="F38" s="27">
        <f t="shared" si="17"/>
        <v>0</v>
      </c>
      <c r="G38" s="27">
        <f t="shared" si="17"/>
        <v>0</v>
      </c>
      <c r="H38" s="27">
        <f t="shared" si="17"/>
        <v>0</v>
      </c>
      <c r="I38" s="27">
        <f t="shared" si="17"/>
        <v>0</v>
      </c>
      <c r="J38" s="27">
        <f t="shared" si="17"/>
        <v>0</v>
      </c>
      <c r="K38" s="27">
        <f t="shared" si="17"/>
        <v>0</v>
      </c>
      <c r="L38" s="27">
        <f t="shared" si="17"/>
        <v>0</v>
      </c>
      <c r="M38" s="27">
        <f t="shared" si="17"/>
        <v>0</v>
      </c>
      <c r="N38" s="27">
        <f t="shared" si="17"/>
        <v>0</v>
      </c>
      <c r="O38" s="27">
        <f t="shared" si="17"/>
        <v>0</v>
      </c>
      <c r="P38" s="27">
        <f t="shared" si="17"/>
        <v>0</v>
      </c>
      <c r="Q38" s="27">
        <f t="shared" si="17"/>
        <v>0</v>
      </c>
      <c r="R38" s="27">
        <f t="shared" si="17"/>
        <v>0</v>
      </c>
      <c r="S38" s="27">
        <f t="shared" si="17"/>
        <v>0</v>
      </c>
      <c r="T38" s="27">
        <f t="shared" si="17"/>
        <v>0</v>
      </c>
      <c r="U38" s="30">
        <f t="shared" si="17"/>
        <v>25252</v>
      </c>
      <c r="V38" s="30">
        <f t="shared" si="17"/>
        <v>37252</v>
      </c>
      <c r="W38" s="30">
        <f t="shared" si="17"/>
        <v>21060</v>
      </c>
      <c r="X38" s="27">
        <f t="shared" si="17"/>
        <v>0</v>
      </c>
    </row>
    <row r="39" spans="1:24" ht="16.5" hidden="1">
      <c r="A39" s="4" t="s">
        <v>72</v>
      </c>
      <c r="B39" s="4" t="s">
        <v>73</v>
      </c>
      <c r="C39" s="29"/>
      <c r="D39" s="29">
        <v>12000</v>
      </c>
      <c r="E39" s="29">
        <v>9801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6">
        <f aca="true" t="shared" si="18" ref="U39:U46">SUM(C39+F39+I39+L39+O39+R39)</f>
        <v>0</v>
      </c>
      <c r="V39" s="26">
        <f aca="true" t="shared" si="19" ref="V39:V46">SUM(D39+G39+J39+M39+P39+S39)</f>
        <v>12000</v>
      </c>
      <c r="W39" s="26">
        <f aca="true" t="shared" si="20" ref="W39:W46">SUM(E39+H39+N39+Q39+K39+T39)</f>
        <v>9801</v>
      </c>
      <c r="X39" s="29"/>
    </row>
    <row r="40" spans="1:24" ht="16.5" hidden="1">
      <c r="A40" s="4" t="s">
        <v>74</v>
      </c>
      <c r="B40" s="4" t="s">
        <v>75</v>
      </c>
      <c r="C40" s="29">
        <v>5100</v>
      </c>
      <c r="D40" s="29">
        <v>5100</v>
      </c>
      <c r="E40" s="29">
        <v>2756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6">
        <f t="shared" si="18"/>
        <v>5100</v>
      </c>
      <c r="V40" s="26">
        <f t="shared" si="19"/>
        <v>5100</v>
      </c>
      <c r="W40" s="26">
        <f t="shared" si="20"/>
        <v>2756</v>
      </c>
      <c r="X40" s="29"/>
    </row>
    <row r="41" spans="1:24" ht="16.5" hidden="1">
      <c r="A41" s="4" t="s">
        <v>76</v>
      </c>
      <c r="B41" s="4" t="s">
        <v>77</v>
      </c>
      <c r="C41" s="29">
        <v>12960</v>
      </c>
      <c r="D41" s="29">
        <v>12960</v>
      </c>
      <c r="E41" s="29">
        <v>7000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6">
        <f t="shared" si="18"/>
        <v>12960</v>
      </c>
      <c r="V41" s="26">
        <f t="shared" si="19"/>
        <v>12960</v>
      </c>
      <c r="W41" s="26">
        <f t="shared" si="20"/>
        <v>7000</v>
      </c>
      <c r="X41" s="29"/>
    </row>
    <row r="42" spans="1:24" ht="16.5" hidden="1">
      <c r="A42" s="4" t="s">
        <v>78</v>
      </c>
      <c r="B42" s="4" t="s">
        <v>79</v>
      </c>
      <c r="C42" s="29">
        <v>7192</v>
      </c>
      <c r="D42" s="29">
        <v>7192</v>
      </c>
      <c r="E42" s="29">
        <v>1503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6">
        <f t="shared" si="18"/>
        <v>7192</v>
      </c>
      <c r="V42" s="26">
        <f t="shared" si="19"/>
        <v>7192</v>
      </c>
      <c r="W42" s="26">
        <f t="shared" si="20"/>
        <v>1503</v>
      </c>
      <c r="X42" s="29"/>
    </row>
    <row r="43" spans="1:24" ht="16.5" hidden="1">
      <c r="A43" s="4" t="s">
        <v>80</v>
      </c>
      <c r="B43" s="4" t="s">
        <v>81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6">
        <f t="shared" si="18"/>
        <v>0</v>
      </c>
      <c r="V43" s="26">
        <f t="shared" si="19"/>
        <v>0</v>
      </c>
      <c r="W43" s="26">
        <f t="shared" si="20"/>
        <v>0</v>
      </c>
      <c r="X43" s="29"/>
    </row>
    <row r="44" spans="1:24" ht="16.5" hidden="1">
      <c r="A44" s="4" t="s">
        <v>82</v>
      </c>
      <c r="B44" s="4" t="s">
        <v>83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6">
        <f t="shared" si="18"/>
        <v>0</v>
      </c>
      <c r="V44" s="26">
        <f t="shared" si="19"/>
        <v>0</v>
      </c>
      <c r="W44" s="26">
        <f t="shared" si="20"/>
        <v>0</v>
      </c>
      <c r="X44" s="29"/>
    </row>
    <row r="45" spans="1:24" ht="16.5" hidden="1">
      <c r="A45" s="4" t="s">
        <v>84</v>
      </c>
      <c r="B45" s="4" t="s">
        <v>85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6">
        <f t="shared" si="18"/>
        <v>0</v>
      </c>
      <c r="V45" s="26">
        <f t="shared" si="19"/>
        <v>0</v>
      </c>
      <c r="W45" s="26">
        <f t="shared" si="20"/>
        <v>0</v>
      </c>
      <c r="X45" s="29"/>
    </row>
    <row r="46" spans="1:24" ht="16.5" hidden="1">
      <c r="A46" s="4" t="s">
        <v>86</v>
      </c>
      <c r="B46" s="4" t="s">
        <v>87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6">
        <f t="shared" si="18"/>
        <v>0</v>
      </c>
      <c r="V46" s="26">
        <f t="shared" si="19"/>
        <v>0</v>
      </c>
      <c r="W46" s="26">
        <f t="shared" si="20"/>
        <v>0</v>
      </c>
      <c r="X46" s="29"/>
    </row>
    <row r="47" spans="1:24" ht="16.5" hidden="1">
      <c r="A47" s="5" t="s">
        <v>88</v>
      </c>
      <c r="B47" s="5" t="s">
        <v>89</v>
      </c>
      <c r="C47" s="27">
        <f>SUM(C48+C49)</f>
        <v>16326</v>
      </c>
      <c r="D47" s="27">
        <f aca="true" t="shared" si="21" ref="D47:X47">SUM(D48+D49)</f>
        <v>16326</v>
      </c>
      <c r="E47" s="27">
        <f t="shared" si="21"/>
        <v>8743</v>
      </c>
      <c r="F47" s="27">
        <f t="shared" si="21"/>
        <v>0</v>
      </c>
      <c r="G47" s="27">
        <f t="shared" si="21"/>
        <v>0</v>
      </c>
      <c r="H47" s="27">
        <f t="shared" si="21"/>
        <v>0</v>
      </c>
      <c r="I47" s="27">
        <f t="shared" si="21"/>
        <v>0</v>
      </c>
      <c r="J47" s="27">
        <f t="shared" si="21"/>
        <v>0</v>
      </c>
      <c r="K47" s="27">
        <f t="shared" si="21"/>
        <v>0</v>
      </c>
      <c r="L47" s="27">
        <f t="shared" si="21"/>
        <v>0</v>
      </c>
      <c r="M47" s="27">
        <f t="shared" si="21"/>
        <v>0</v>
      </c>
      <c r="N47" s="27">
        <f t="shared" si="21"/>
        <v>0</v>
      </c>
      <c r="O47" s="27">
        <f t="shared" si="21"/>
        <v>0</v>
      </c>
      <c r="P47" s="27">
        <f t="shared" si="21"/>
        <v>0</v>
      </c>
      <c r="Q47" s="27">
        <f t="shared" si="21"/>
        <v>0</v>
      </c>
      <c r="R47" s="27">
        <f t="shared" si="21"/>
        <v>0</v>
      </c>
      <c r="S47" s="27">
        <f t="shared" si="21"/>
        <v>0</v>
      </c>
      <c r="T47" s="27">
        <f t="shared" si="21"/>
        <v>0</v>
      </c>
      <c r="U47" s="30">
        <f t="shared" si="21"/>
        <v>16326</v>
      </c>
      <c r="V47" s="30">
        <f t="shared" si="21"/>
        <v>16326</v>
      </c>
      <c r="W47" s="30">
        <f t="shared" si="21"/>
        <v>8743</v>
      </c>
      <c r="X47" s="27">
        <f t="shared" si="21"/>
        <v>0</v>
      </c>
    </row>
    <row r="48" spans="1:24" ht="16.5" hidden="1">
      <c r="A48" s="4" t="s">
        <v>90</v>
      </c>
      <c r="B48" s="4" t="s">
        <v>91</v>
      </c>
      <c r="C48" s="29">
        <v>16326</v>
      </c>
      <c r="D48" s="29">
        <v>16326</v>
      </c>
      <c r="E48" s="29">
        <v>8743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6">
        <f>SUM(C48+F48+I48+L48+O48+R48)</f>
        <v>16326</v>
      </c>
      <c r="V48" s="26">
        <f>SUM(D48+G48+J48+M48+P48+S48)</f>
        <v>16326</v>
      </c>
      <c r="W48" s="26">
        <f>SUM(E48+H48+N48+Q48+K48+T48)</f>
        <v>8743</v>
      </c>
      <c r="X48" s="29"/>
    </row>
    <row r="49" spans="1:24" ht="16.5" hidden="1">
      <c r="A49" s="4" t="s">
        <v>92</v>
      </c>
      <c r="B49" s="4" t="s">
        <v>93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6">
        <f>SUM(C49+F49+I49+L49+O49+R49)</f>
        <v>0</v>
      </c>
      <c r="V49" s="26">
        <f>SUM(D49+G49+J49+M49+P49+S49)</f>
        <v>0</v>
      </c>
      <c r="W49" s="26">
        <f>SUM(E49+H49+N49+Q49+K49+T49)</f>
        <v>0</v>
      </c>
      <c r="X49" s="29"/>
    </row>
    <row r="50" spans="1:24" ht="16.5" hidden="1">
      <c r="A50" s="5" t="s">
        <v>94</v>
      </c>
      <c r="B50" s="5" t="s">
        <v>95</v>
      </c>
      <c r="C50" s="27">
        <f>SUM(C51+C52+C53+C54)</f>
        <v>2683</v>
      </c>
      <c r="D50" s="27">
        <f aca="true" t="shared" si="22" ref="D50:X50">SUM(D51+D52+D53+D54)</f>
        <v>2683</v>
      </c>
      <c r="E50" s="27">
        <f t="shared" si="22"/>
        <v>1501</v>
      </c>
      <c r="F50" s="27">
        <f t="shared" si="22"/>
        <v>0</v>
      </c>
      <c r="G50" s="27">
        <f t="shared" si="22"/>
        <v>0</v>
      </c>
      <c r="H50" s="27">
        <f t="shared" si="22"/>
        <v>0</v>
      </c>
      <c r="I50" s="27">
        <f t="shared" si="22"/>
        <v>0</v>
      </c>
      <c r="J50" s="27">
        <f t="shared" si="22"/>
        <v>0</v>
      </c>
      <c r="K50" s="27">
        <f t="shared" si="22"/>
        <v>0</v>
      </c>
      <c r="L50" s="27">
        <f t="shared" si="22"/>
        <v>0</v>
      </c>
      <c r="M50" s="27">
        <f t="shared" si="22"/>
        <v>0</v>
      </c>
      <c r="N50" s="27">
        <f t="shared" si="22"/>
        <v>0</v>
      </c>
      <c r="O50" s="27">
        <f t="shared" si="22"/>
        <v>0</v>
      </c>
      <c r="P50" s="27">
        <f t="shared" si="22"/>
        <v>0</v>
      </c>
      <c r="Q50" s="27">
        <f t="shared" si="22"/>
        <v>0</v>
      </c>
      <c r="R50" s="27">
        <f t="shared" si="22"/>
        <v>0</v>
      </c>
      <c r="S50" s="27">
        <f t="shared" si="22"/>
        <v>0</v>
      </c>
      <c r="T50" s="27">
        <f t="shared" si="22"/>
        <v>0</v>
      </c>
      <c r="U50" s="30">
        <f t="shared" si="22"/>
        <v>2683</v>
      </c>
      <c r="V50" s="30">
        <f t="shared" si="22"/>
        <v>2683</v>
      </c>
      <c r="W50" s="30">
        <f t="shared" si="22"/>
        <v>1501</v>
      </c>
      <c r="X50" s="27">
        <f t="shared" si="22"/>
        <v>0</v>
      </c>
    </row>
    <row r="51" spans="1:24" ht="16.5" hidden="1">
      <c r="A51" s="4" t="s">
        <v>96</v>
      </c>
      <c r="B51" s="4" t="s">
        <v>97</v>
      </c>
      <c r="C51" s="29">
        <v>2683</v>
      </c>
      <c r="D51" s="29">
        <v>2683</v>
      </c>
      <c r="E51" s="29">
        <v>1501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6">
        <f aca="true" t="shared" si="23" ref="U51:V54">SUM(C51+F51+I51+L51+O51+R51)</f>
        <v>2683</v>
      </c>
      <c r="V51" s="26">
        <f t="shared" si="23"/>
        <v>2683</v>
      </c>
      <c r="W51" s="26">
        <f>SUM(E51+H51+N51+Q51+K51+T51)</f>
        <v>1501</v>
      </c>
      <c r="X51" s="29"/>
    </row>
    <row r="52" spans="1:24" ht="16.5" hidden="1">
      <c r="A52" s="4" t="s">
        <v>98</v>
      </c>
      <c r="B52" s="4" t="s">
        <v>99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6">
        <f t="shared" si="23"/>
        <v>0</v>
      </c>
      <c r="V52" s="26">
        <f t="shared" si="23"/>
        <v>0</v>
      </c>
      <c r="W52" s="26">
        <f>SUM(E52+H52+N52+Q52+K52+T52)</f>
        <v>0</v>
      </c>
      <c r="X52" s="29"/>
    </row>
    <row r="53" spans="1:24" ht="16.5" hidden="1">
      <c r="A53" s="4" t="s">
        <v>100</v>
      </c>
      <c r="B53" s="4" t="s">
        <v>101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6">
        <f t="shared" si="23"/>
        <v>0</v>
      </c>
      <c r="V53" s="26">
        <f t="shared" si="23"/>
        <v>0</v>
      </c>
      <c r="W53" s="26">
        <f>SUM(E53+H53+N53+Q53+K53+T53)</f>
        <v>0</v>
      </c>
      <c r="X53" s="29"/>
    </row>
    <row r="54" spans="1:24" ht="16.5" hidden="1">
      <c r="A54" s="4" t="s">
        <v>102</v>
      </c>
      <c r="B54" s="4" t="s">
        <v>103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6">
        <f t="shared" si="23"/>
        <v>0</v>
      </c>
      <c r="V54" s="26">
        <f t="shared" si="23"/>
        <v>0</v>
      </c>
      <c r="W54" s="26">
        <f>SUM(E54+H54+N54+Q54+K54+T54)</f>
        <v>0</v>
      </c>
      <c r="X54" s="29"/>
    </row>
    <row r="55" spans="1:24" ht="16.5" hidden="1">
      <c r="A55" s="5" t="s">
        <v>104</v>
      </c>
      <c r="B55" s="5" t="s">
        <v>105</v>
      </c>
      <c r="C55" s="27">
        <f>SUM(C56+C57)</f>
        <v>0</v>
      </c>
      <c r="D55" s="27">
        <f aca="true" t="shared" si="24" ref="D55:X55">SUM(D56+D57)</f>
        <v>0</v>
      </c>
      <c r="E55" s="27">
        <f t="shared" si="24"/>
        <v>0</v>
      </c>
      <c r="F55" s="27">
        <f t="shared" si="24"/>
        <v>0</v>
      </c>
      <c r="G55" s="27">
        <f t="shared" si="24"/>
        <v>0</v>
      </c>
      <c r="H55" s="27">
        <f t="shared" si="24"/>
        <v>0</v>
      </c>
      <c r="I55" s="27">
        <f t="shared" si="24"/>
        <v>0</v>
      </c>
      <c r="J55" s="27">
        <f t="shared" si="24"/>
        <v>0</v>
      </c>
      <c r="K55" s="27">
        <f t="shared" si="24"/>
        <v>0</v>
      </c>
      <c r="L55" s="27">
        <f t="shared" si="24"/>
        <v>0</v>
      </c>
      <c r="M55" s="27">
        <f t="shared" si="24"/>
        <v>0</v>
      </c>
      <c r="N55" s="27">
        <f t="shared" si="24"/>
        <v>0</v>
      </c>
      <c r="O55" s="27">
        <f t="shared" si="24"/>
        <v>0</v>
      </c>
      <c r="P55" s="27">
        <f t="shared" si="24"/>
        <v>0</v>
      </c>
      <c r="Q55" s="27">
        <f t="shared" si="24"/>
        <v>0</v>
      </c>
      <c r="R55" s="27">
        <f t="shared" si="24"/>
        <v>0</v>
      </c>
      <c r="S55" s="27">
        <f t="shared" si="24"/>
        <v>0</v>
      </c>
      <c r="T55" s="27">
        <f t="shared" si="24"/>
        <v>0</v>
      </c>
      <c r="U55" s="28">
        <f t="shared" si="24"/>
        <v>0</v>
      </c>
      <c r="V55" s="28">
        <f t="shared" si="24"/>
        <v>0</v>
      </c>
      <c r="W55" s="28">
        <f t="shared" si="24"/>
        <v>0</v>
      </c>
      <c r="X55" s="27">
        <f t="shared" si="24"/>
        <v>0</v>
      </c>
    </row>
    <row r="56" spans="1:24" ht="16.5" hidden="1">
      <c r="A56" s="4" t="s">
        <v>106</v>
      </c>
      <c r="B56" s="4" t="s">
        <v>107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6">
        <f aca="true" t="shared" si="25" ref="U56:V59">SUM(C56+F56+I56+L56+O56+R56)</f>
        <v>0</v>
      </c>
      <c r="V56" s="26">
        <f t="shared" si="25"/>
        <v>0</v>
      </c>
      <c r="W56" s="26">
        <f>SUM(E56+H56+N56+Q56+K56+T56)</f>
        <v>0</v>
      </c>
      <c r="X56" s="29"/>
    </row>
    <row r="57" spans="1:24" ht="16.5" hidden="1">
      <c r="A57" s="4" t="s">
        <v>108</v>
      </c>
      <c r="B57" s="4" t="s">
        <v>109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6">
        <f t="shared" si="25"/>
        <v>0</v>
      </c>
      <c r="V57" s="26">
        <f t="shared" si="25"/>
        <v>0</v>
      </c>
      <c r="W57" s="26">
        <f>SUM(E57+H57+N57+Q57+K57+T57)</f>
        <v>0</v>
      </c>
      <c r="X57" s="29"/>
    </row>
    <row r="58" spans="1:24" ht="16.5" hidden="1">
      <c r="A58" s="5" t="s">
        <v>110</v>
      </c>
      <c r="B58" s="5" t="s">
        <v>111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6">
        <f t="shared" si="25"/>
        <v>0</v>
      </c>
      <c r="V58" s="26">
        <f t="shared" si="25"/>
        <v>0</v>
      </c>
      <c r="W58" s="26">
        <f>SUM(E58+H58+N58+Q58+K58+T58)</f>
        <v>0</v>
      </c>
      <c r="X58" s="29"/>
    </row>
    <row r="59" spans="1:24" ht="16.5" hidden="1">
      <c r="A59" s="5" t="s">
        <v>112</v>
      </c>
      <c r="B59" s="5" t="s">
        <v>113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6">
        <f t="shared" si="25"/>
        <v>0</v>
      </c>
      <c r="V59" s="26">
        <f t="shared" si="25"/>
        <v>0</v>
      </c>
      <c r="W59" s="26">
        <f>SUM(E59+H59+N59+Q59+K59+T59)</f>
        <v>0</v>
      </c>
      <c r="X59" s="29"/>
    </row>
    <row r="60" spans="1:24" ht="16.5" hidden="1">
      <c r="A60" s="5" t="s">
        <v>114</v>
      </c>
      <c r="B60" s="5" t="s">
        <v>115</v>
      </c>
      <c r="C60" s="27">
        <f>SUM(C61+C62+C63+C64)</f>
        <v>0</v>
      </c>
      <c r="D60" s="27">
        <f aca="true" t="shared" si="26" ref="D60:X60">SUM(D61+D62+D63+D64)</f>
        <v>0</v>
      </c>
      <c r="E60" s="27">
        <f t="shared" si="26"/>
        <v>0</v>
      </c>
      <c r="F60" s="27">
        <f t="shared" si="26"/>
        <v>0</v>
      </c>
      <c r="G60" s="27">
        <f t="shared" si="26"/>
        <v>0</v>
      </c>
      <c r="H60" s="27">
        <f t="shared" si="26"/>
        <v>0</v>
      </c>
      <c r="I60" s="27">
        <f t="shared" si="26"/>
        <v>0</v>
      </c>
      <c r="J60" s="27">
        <f t="shared" si="26"/>
        <v>0</v>
      </c>
      <c r="K60" s="27">
        <f t="shared" si="26"/>
        <v>0</v>
      </c>
      <c r="L60" s="27">
        <f t="shared" si="26"/>
        <v>0</v>
      </c>
      <c r="M60" s="27">
        <f t="shared" si="26"/>
        <v>0</v>
      </c>
      <c r="N60" s="27">
        <f t="shared" si="26"/>
        <v>0</v>
      </c>
      <c r="O60" s="27">
        <f t="shared" si="26"/>
        <v>0</v>
      </c>
      <c r="P60" s="27">
        <f t="shared" si="26"/>
        <v>0</v>
      </c>
      <c r="Q60" s="27">
        <f t="shared" si="26"/>
        <v>0</v>
      </c>
      <c r="R60" s="27">
        <f t="shared" si="26"/>
        <v>0</v>
      </c>
      <c r="S60" s="27">
        <f t="shared" si="26"/>
        <v>0</v>
      </c>
      <c r="T60" s="27">
        <f t="shared" si="26"/>
        <v>0</v>
      </c>
      <c r="U60" s="30">
        <f t="shared" si="26"/>
        <v>0</v>
      </c>
      <c r="V60" s="30">
        <f t="shared" si="26"/>
        <v>0</v>
      </c>
      <c r="W60" s="30">
        <f t="shared" si="26"/>
        <v>0</v>
      </c>
      <c r="X60" s="27">
        <f t="shared" si="26"/>
        <v>0</v>
      </c>
    </row>
    <row r="61" spans="1:24" ht="16.5" hidden="1">
      <c r="A61" s="4" t="s">
        <v>116</v>
      </c>
      <c r="B61" s="4" t="s">
        <v>117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6">
        <f aca="true" t="shared" si="27" ref="U61:V64">SUM(C61+F61+I61+L61+O61+R61)</f>
        <v>0</v>
      </c>
      <c r="V61" s="26">
        <f t="shared" si="27"/>
        <v>0</v>
      </c>
      <c r="W61" s="26">
        <f>SUM(E61+H61+N61+Q61+K61+T61)</f>
        <v>0</v>
      </c>
      <c r="X61" s="29"/>
    </row>
    <row r="62" spans="1:24" ht="16.5" hidden="1">
      <c r="A62" s="4" t="s">
        <v>118</v>
      </c>
      <c r="B62" s="4" t="s">
        <v>119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6">
        <f t="shared" si="27"/>
        <v>0</v>
      </c>
      <c r="V62" s="26">
        <f t="shared" si="27"/>
        <v>0</v>
      </c>
      <c r="W62" s="26">
        <f>SUM(E62+H62+N62+Q62+K62+T62)</f>
        <v>0</v>
      </c>
      <c r="X62" s="29"/>
    </row>
    <row r="63" spans="1:24" ht="16.5" hidden="1">
      <c r="A63" s="4" t="s">
        <v>120</v>
      </c>
      <c r="B63" s="4" t="s">
        <v>121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6">
        <f t="shared" si="27"/>
        <v>0</v>
      </c>
      <c r="V63" s="26">
        <f t="shared" si="27"/>
        <v>0</v>
      </c>
      <c r="W63" s="26">
        <f>SUM(E63+H63+N63+Q63+K63+T63)</f>
        <v>0</v>
      </c>
      <c r="X63" s="29"/>
    </row>
    <row r="64" spans="1:24" ht="16.5" hidden="1">
      <c r="A64" s="4" t="s">
        <v>122</v>
      </c>
      <c r="B64" s="4" t="s">
        <v>123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6">
        <f t="shared" si="27"/>
        <v>0</v>
      </c>
      <c r="V64" s="26">
        <f t="shared" si="27"/>
        <v>0</v>
      </c>
      <c r="W64" s="26">
        <f>SUM(E64+H64+N64+Q64+K64+T64)</f>
        <v>0</v>
      </c>
      <c r="X64" s="29"/>
    </row>
    <row r="65" spans="1:24" ht="16.5" hidden="1">
      <c r="A65" s="5" t="s">
        <v>124</v>
      </c>
      <c r="B65" s="5" t="s">
        <v>125</v>
      </c>
      <c r="C65" s="27">
        <f>SUM(C66+C67)</f>
        <v>0</v>
      </c>
      <c r="D65" s="27">
        <f aca="true" t="shared" si="28" ref="D65:X65">SUM(D66+D67)</f>
        <v>0</v>
      </c>
      <c r="E65" s="27">
        <f t="shared" si="28"/>
        <v>0</v>
      </c>
      <c r="F65" s="27">
        <f t="shared" si="28"/>
        <v>0</v>
      </c>
      <c r="G65" s="27">
        <f t="shared" si="28"/>
        <v>0</v>
      </c>
      <c r="H65" s="27">
        <f t="shared" si="28"/>
        <v>0</v>
      </c>
      <c r="I65" s="27">
        <f t="shared" si="28"/>
        <v>0</v>
      </c>
      <c r="J65" s="27">
        <f t="shared" si="28"/>
        <v>0</v>
      </c>
      <c r="K65" s="27">
        <f t="shared" si="28"/>
        <v>0</v>
      </c>
      <c r="L65" s="27">
        <f t="shared" si="28"/>
        <v>0</v>
      </c>
      <c r="M65" s="27">
        <f t="shared" si="28"/>
        <v>0</v>
      </c>
      <c r="N65" s="27">
        <f t="shared" si="28"/>
        <v>0</v>
      </c>
      <c r="O65" s="27">
        <f t="shared" si="28"/>
        <v>0</v>
      </c>
      <c r="P65" s="27">
        <f t="shared" si="28"/>
        <v>0</v>
      </c>
      <c r="Q65" s="27">
        <f t="shared" si="28"/>
        <v>0</v>
      </c>
      <c r="R65" s="27">
        <f t="shared" si="28"/>
        <v>0</v>
      </c>
      <c r="S65" s="27">
        <f t="shared" si="28"/>
        <v>0</v>
      </c>
      <c r="T65" s="27">
        <f t="shared" si="28"/>
        <v>0</v>
      </c>
      <c r="U65" s="30">
        <f t="shared" si="28"/>
        <v>0</v>
      </c>
      <c r="V65" s="30">
        <f t="shared" si="28"/>
        <v>0</v>
      </c>
      <c r="W65" s="30">
        <f t="shared" si="28"/>
        <v>0</v>
      </c>
      <c r="X65" s="27">
        <f t="shared" si="28"/>
        <v>0</v>
      </c>
    </row>
    <row r="66" spans="1:24" ht="16.5" hidden="1">
      <c r="A66" s="4" t="s">
        <v>126</v>
      </c>
      <c r="B66" s="4" t="s">
        <v>127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6">
        <f aca="true" t="shared" si="29" ref="U66:U71">SUM(C66+F66+I66+L66+O66+R66)</f>
        <v>0</v>
      </c>
      <c r="V66" s="26">
        <f aca="true" t="shared" si="30" ref="V66:V71">SUM(D66+G66+J66+M66+P66+S66)</f>
        <v>0</v>
      </c>
      <c r="W66" s="26">
        <f aca="true" t="shared" si="31" ref="W66:W71">SUM(E66+H66+N66+Q66+K66+T66)</f>
        <v>0</v>
      </c>
      <c r="X66" s="25"/>
    </row>
    <row r="67" spans="1:24" ht="16.5" hidden="1">
      <c r="A67" s="4" t="s">
        <v>128</v>
      </c>
      <c r="B67" s="4" t="s">
        <v>129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6">
        <f t="shared" si="29"/>
        <v>0</v>
      </c>
      <c r="V67" s="26">
        <f t="shared" si="30"/>
        <v>0</v>
      </c>
      <c r="W67" s="26">
        <f t="shared" si="31"/>
        <v>0</v>
      </c>
      <c r="X67" s="25"/>
    </row>
    <row r="68" spans="1:24" ht="16.5" hidden="1">
      <c r="A68" s="5" t="s">
        <v>130</v>
      </c>
      <c r="B68" s="5" t="s">
        <v>131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>
        <f t="shared" si="29"/>
        <v>0</v>
      </c>
      <c r="V68" s="26">
        <f t="shared" si="30"/>
        <v>0</v>
      </c>
      <c r="W68" s="26">
        <f t="shared" si="31"/>
        <v>0</v>
      </c>
      <c r="X68" s="25"/>
    </row>
    <row r="69" spans="1:24" ht="16.5" hidden="1">
      <c r="A69" s="5" t="s">
        <v>132</v>
      </c>
      <c r="B69" s="5" t="s">
        <v>133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6">
        <f t="shared" si="29"/>
        <v>0</v>
      </c>
      <c r="V69" s="26">
        <f t="shared" si="30"/>
        <v>0</v>
      </c>
      <c r="W69" s="26">
        <f t="shared" si="31"/>
        <v>0</v>
      </c>
      <c r="X69" s="25"/>
    </row>
    <row r="70" spans="1:24" ht="16.5" hidden="1">
      <c r="A70" s="5" t="s">
        <v>134</v>
      </c>
      <c r="B70" s="5" t="s">
        <v>135</v>
      </c>
      <c r="C70" s="25">
        <v>17100</v>
      </c>
      <c r="D70" s="25">
        <v>17100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6">
        <f t="shared" si="29"/>
        <v>17100</v>
      </c>
      <c r="V70" s="26">
        <f t="shared" si="30"/>
        <v>17100</v>
      </c>
      <c r="W70" s="26">
        <f t="shared" si="31"/>
        <v>0</v>
      </c>
      <c r="X70" s="25"/>
    </row>
    <row r="71" spans="1:24" ht="16.5" hidden="1">
      <c r="A71" s="5" t="s">
        <v>136</v>
      </c>
      <c r="B71" s="5" t="s">
        <v>137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6">
        <f t="shared" si="29"/>
        <v>0</v>
      </c>
      <c r="V71" s="26">
        <f t="shared" si="30"/>
        <v>0</v>
      </c>
      <c r="W71" s="26">
        <f t="shared" si="31"/>
        <v>0</v>
      </c>
      <c r="X71" s="25"/>
    </row>
    <row r="72" spans="1:24" ht="16.5" hidden="1">
      <c r="A72" s="5" t="s">
        <v>138</v>
      </c>
      <c r="B72" s="5" t="s">
        <v>139</v>
      </c>
      <c r="C72" s="27">
        <f>SUM(C73)</f>
        <v>0</v>
      </c>
      <c r="D72" s="27">
        <f aca="true" t="shared" si="32" ref="D72:X72">SUM(D73)</f>
        <v>0</v>
      </c>
      <c r="E72" s="27">
        <f t="shared" si="32"/>
        <v>0</v>
      </c>
      <c r="F72" s="27">
        <f t="shared" si="32"/>
        <v>0</v>
      </c>
      <c r="G72" s="27">
        <f t="shared" si="32"/>
        <v>0</v>
      </c>
      <c r="H72" s="27">
        <f t="shared" si="32"/>
        <v>0</v>
      </c>
      <c r="I72" s="27">
        <f t="shared" si="32"/>
        <v>0</v>
      </c>
      <c r="J72" s="27">
        <f t="shared" si="32"/>
        <v>0</v>
      </c>
      <c r="K72" s="27">
        <f t="shared" si="32"/>
        <v>0</v>
      </c>
      <c r="L72" s="27">
        <f t="shared" si="32"/>
        <v>0</v>
      </c>
      <c r="M72" s="27">
        <f t="shared" si="32"/>
        <v>0</v>
      </c>
      <c r="N72" s="27">
        <f t="shared" si="32"/>
        <v>0</v>
      </c>
      <c r="O72" s="27">
        <f t="shared" si="32"/>
        <v>0</v>
      </c>
      <c r="P72" s="27">
        <f t="shared" si="32"/>
        <v>0</v>
      </c>
      <c r="Q72" s="27">
        <f t="shared" si="32"/>
        <v>0</v>
      </c>
      <c r="R72" s="27">
        <f t="shared" si="32"/>
        <v>0</v>
      </c>
      <c r="S72" s="27">
        <f t="shared" si="32"/>
        <v>0</v>
      </c>
      <c r="T72" s="27">
        <f t="shared" si="32"/>
        <v>0</v>
      </c>
      <c r="U72" s="30">
        <f t="shared" si="32"/>
        <v>0</v>
      </c>
      <c r="V72" s="30">
        <f t="shared" si="32"/>
        <v>0</v>
      </c>
      <c r="W72" s="30">
        <f t="shared" si="32"/>
        <v>0</v>
      </c>
      <c r="X72" s="27">
        <f t="shared" si="32"/>
        <v>0</v>
      </c>
    </row>
    <row r="73" spans="1:24" ht="16.5" hidden="1">
      <c r="A73" s="4" t="s">
        <v>140</v>
      </c>
      <c r="B73" s="4" t="s">
        <v>141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6">
        <f>SUM(C73+F73+I73+L73+O73+R73)</f>
        <v>0</v>
      </c>
      <c r="V73" s="26">
        <f>SUM(D73+G73+J73+M73+P73+S73)</f>
        <v>0</v>
      </c>
      <c r="W73" s="26">
        <f>SUM(E73+H73+N73+Q73+K73+T73)</f>
        <v>0</v>
      </c>
      <c r="X73" s="25"/>
    </row>
    <row r="74" spans="1:24" ht="16.5" hidden="1">
      <c r="A74" s="5" t="s">
        <v>142</v>
      </c>
      <c r="B74" s="5" t="s">
        <v>143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6">
        <f>SUM(C74+F74+I74+L74+O74+R74)</f>
        <v>0</v>
      </c>
      <c r="V74" s="26">
        <f>SUM(D74+G74+J74+M74+P74+S74)</f>
        <v>0</v>
      </c>
      <c r="W74" s="26">
        <f>SUM(E74+H74+N74+Q74+K74+T74)</f>
        <v>0</v>
      </c>
      <c r="X74" s="25"/>
    </row>
    <row r="75" spans="1:24" ht="16.5" hidden="1">
      <c r="A75" s="8" t="s">
        <v>144</v>
      </c>
      <c r="B75" s="8" t="s">
        <v>145</v>
      </c>
      <c r="C75" s="24">
        <f>SUM(C76+C77)</f>
        <v>9951</v>
      </c>
      <c r="D75" s="24">
        <f aca="true" t="shared" si="33" ref="D75:X75">SUM(D76+D77)</f>
        <v>9951</v>
      </c>
      <c r="E75" s="24">
        <f t="shared" si="33"/>
        <v>4852</v>
      </c>
      <c r="F75" s="24">
        <f t="shared" si="33"/>
        <v>0</v>
      </c>
      <c r="G75" s="24">
        <f t="shared" si="33"/>
        <v>0</v>
      </c>
      <c r="H75" s="24">
        <f t="shared" si="33"/>
        <v>0</v>
      </c>
      <c r="I75" s="24">
        <f t="shared" si="33"/>
        <v>0</v>
      </c>
      <c r="J75" s="24">
        <f t="shared" si="33"/>
        <v>0</v>
      </c>
      <c r="K75" s="24">
        <f t="shared" si="33"/>
        <v>0</v>
      </c>
      <c r="L75" s="24">
        <f t="shared" si="33"/>
        <v>0</v>
      </c>
      <c r="M75" s="24">
        <f t="shared" si="33"/>
        <v>0</v>
      </c>
      <c r="N75" s="24">
        <f t="shared" si="33"/>
        <v>0</v>
      </c>
      <c r="O75" s="24">
        <f t="shared" si="33"/>
        <v>0</v>
      </c>
      <c r="P75" s="24">
        <f t="shared" si="33"/>
        <v>0</v>
      </c>
      <c r="Q75" s="24">
        <f t="shared" si="33"/>
        <v>0</v>
      </c>
      <c r="R75" s="24">
        <f t="shared" si="33"/>
        <v>0</v>
      </c>
      <c r="S75" s="24">
        <f t="shared" si="33"/>
        <v>0</v>
      </c>
      <c r="T75" s="24">
        <f t="shared" si="33"/>
        <v>0</v>
      </c>
      <c r="U75" s="31">
        <f t="shared" si="33"/>
        <v>9951</v>
      </c>
      <c r="V75" s="31">
        <f t="shared" si="33"/>
        <v>9951</v>
      </c>
      <c r="W75" s="31">
        <f t="shared" si="33"/>
        <v>4852</v>
      </c>
      <c r="X75" s="24">
        <f t="shared" si="33"/>
        <v>0</v>
      </c>
    </row>
    <row r="76" spans="1:24" ht="16.5" hidden="1">
      <c r="A76" s="5" t="s">
        <v>146</v>
      </c>
      <c r="B76" s="5" t="s">
        <v>147</v>
      </c>
      <c r="C76" s="25">
        <v>1800</v>
      </c>
      <c r="D76" s="25">
        <v>1800</v>
      </c>
      <c r="E76" s="25">
        <v>1150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6">
        <f>SUM(C76+F76+I76+L76+O76+R76)</f>
        <v>1800</v>
      </c>
      <c r="V76" s="26">
        <f>SUM(D76+G76+J76+M76+P76+S76)</f>
        <v>1800</v>
      </c>
      <c r="W76" s="26">
        <f>SUM(E76+H76+N76+Q76+K76+T76)</f>
        <v>1150</v>
      </c>
      <c r="X76" s="25"/>
    </row>
    <row r="77" spans="1:24" ht="16.5" hidden="1">
      <c r="A77" s="5" t="s">
        <v>148</v>
      </c>
      <c r="B77" s="5" t="s">
        <v>149</v>
      </c>
      <c r="C77" s="25">
        <v>8151</v>
      </c>
      <c r="D77" s="25">
        <v>8151</v>
      </c>
      <c r="E77" s="25">
        <v>3702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6">
        <f>SUM(C77+F77+I77+L77+O77+R77)</f>
        <v>8151</v>
      </c>
      <c r="V77" s="26">
        <f>SUM(D77+G77+J77+M77+P77+S77)</f>
        <v>8151</v>
      </c>
      <c r="W77" s="26">
        <f>SUM(E77+H77+N77+Q77+K77+T77)</f>
        <v>3702</v>
      </c>
      <c r="X77" s="25"/>
    </row>
    <row r="78" spans="1:24" ht="16.5" hidden="1">
      <c r="A78" s="8" t="s">
        <v>150</v>
      </c>
      <c r="B78" s="8" t="s">
        <v>151</v>
      </c>
      <c r="C78" s="24">
        <f>SUM(C79+C82+C86)</f>
        <v>21500</v>
      </c>
      <c r="D78" s="24">
        <f aca="true" t="shared" si="34" ref="D78:X78">SUM(D79+D82+D86)</f>
        <v>35300</v>
      </c>
      <c r="E78" s="24">
        <f t="shared" si="34"/>
        <v>20394</v>
      </c>
      <c r="F78" s="24">
        <f t="shared" si="34"/>
        <v>0</v>
      </c>
      <c r="G78" s="24">
        <f t="shared" si="34"/>
        <v>0</v>
      </c>
      <c r="H78" s="24">
        <f t="shared" si="34"/>
        <v>0</v>
      </c>
      <c r="I78" s="24">
        <f t="shared" si="34"/>
        <v>0</v>
      </c>
      <c r="J78" s="24">
        <f t="shared" si="34"/>
        <v>0</v>
      </c>
      <c r="K78" s="24">
        <f t="shared" si="34"/>
        <v>0</v>
      </c>
      <c r="L78" s="24">
        <f t="shared" si="34"/>
        <v>0</v>
      </c>
      <c r="M78" s="24">
        <f t="shared" si="34"/>
        <v>0</v>
      </c>
      <c r="N78" s="24">
        <f t="shared" si="34"/>
        <v>0</v>
      </c>
      <c r="O78" s="24">
        <f t="shared" si="34"/>
        <v>0</v>
      </c>
      <c r="P78" s="24">
        <f t="shared" si="34"/>
        <v>0</v>
      </c>
      <c r="Q78" s="24">
        <f t="shared" si="34"/>
        <v>0</v>
      </c>
      <c r="R78" s="24">
        <f t="shared" si="34"/>
        <v>0</v>
      </c>
      <c r="S78" s="24">
        <f t="shared" si="34"/>
        <v>0</v>
      </c>
      <c r="T78" s="24">
        <f t="shared" si="34"/>
        <v>0</v>
      </c>
      <c r="U78" s="31">
        <f t="shared" si="34"/>
        <v>21500</v>
      </c>
      <c r="V78" s="31">
        <f t="shared" si="34"/>
        <v>35300</v>
      </c>
      <c r="W78" s="31">
        <f t="shared" si="34"/>
        <v>20394</v>
      </c>
      <c r="X78" s="24">
        <f t="shared" si="34"/>
        <v>0</v>
      </c>
    </row>
    <row r="79" spans="1:24" ht="16.5" hidden="1">
      <c r="A79" s="5" t="s">
        <v>152</v>
      </c>
      <c r="B79" s="5" t="s">
        <v>153</v>
      </c>
      <c r="C79" s="27">
        <f>SUM(C80+C81)</f>
        <v>14295</v>
      </c>
      <c r="D79" s="27">
        <f aca="true" t="shared" si="35" ref="D79:X79">SUM(D80+D81)</f>
        <v>24295</v>
      </c>
      <c r="E79" s="27">
        <f t="shared" si="35"/>
        <v>15522</v>
      </c>
      <c r="F79" s="27">
        <f t="shared" si="35"/>
        <v>0</v>
      </c>
      <c r="G79" s="27">
        <f t="shared" si="35"/>
        <v>0</v>
      </c>
      <c r="H79" s="27">
        <f t="shared" si="35"/>
        <v>0</v>
      </c>
      <c r="I79" s="27">
        <f t="shared" si="35"/>
        <v>0</v>
      </c>
      <c r="J79" s="27">
        <f t="shared" si="35"/>
        <v>0</v>
      </c>
      <c r="K79" s="27">
        <f t="shared" si="35"/>
        <v>0</v>
      </c>
      <c r="L79" s="27">
        <f t="shared" si="35"/>
        <v>0</v>
      </c>
      <c r="M79" s="27">
        <f t="shared" si="35"/>
        <v>0</v>
      </c>
      <c r="N79" s="27">
        <f t="shared" si="35"/>
        <v>0</v>
      </c>
      <c r="O79" s="27">
        <f t="shared" si="35"/>
        <v>0</v>
      </c>
      <c r="P79" s="27">
        <f t="shared" si="35"/>
        <v>0</v>
      </c>
      <c r="Q79" s="27">
        <f t="shared" si="35"/>
        <v>0</v>
      </c>
      <c r="R79" s="27">
        <f t="shared" si="35"/>
        <v>0</v>
      </c>
      <c r="S79" s="27">
        <f t="shared" si="35"/>
        <v>0</v>
      </c>
      <c r="T79" s="27">
        <f t="shared" si="35"/>
        <v>0</v>
      </c>
      <c r="U79" s="30">
        <f t="shared" si="35"/>
        <v>14295</v>
      </c>
      <c r="V79" s="30">
        <f t="shared" si="35"/>
        <v>24295</v>
      </c>
      <c r="W79" s="30">
        <f t="shared" si="35"/>
        <v>15522</v>
      </c>
      <c r="X79" s="27">
        <f t="shared" si="35"/>
        <v>0</v>
      </c>
    </row>
    <row r="80" spans="1:24" ht="16.5" hidden="1">
      <c r="A80" s="4" t="s">
        <v>154</v>
      </c>
      <c r="B80" s="4" t="s">
        <v>155</v>
      </c>
      <c r="C80" s="29">
        <v>14295</v>
      </c>
      <c r="D80" s="29">
        <v>24295</v>
      </c>
      <c r="E80" s="29">
        <v>15522</v>
      </c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6">
        <f>SUM(C80+F80+I80+L80+O80+R80)</f>
        <v>14295</v>
      </c>
      <c r="V80" s="26">
        <f>SUM(D80+G80+J80+M80+P80+S80)</f>
        <v>24295</v>
      </c>
      <c r="W80" s="26">
        <f>SUM(E80+H80+N80+Q80+K80+T80)</f>
        <v>15522</v>
      </c>
      <c r="X80" s="29"/>
    </row>
    <row r="81" spans="1:24" ht="16.5" hidden="1">
      <c r="A81" s="4" t="s">
        <v>156</v>
      </c>
      <c r="B81" s="4" t="s">
        <v>157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6">
        <f>SUM(C81+F81+I81+L81+O81+R81)</f>
        <v>0</v>
      </c>
      <c r="V81" s="26">
        <f>SUM(D81+G81+J81+M81+P81+S81)</f>
        <v>0</v>
      </c>
      <c r="W81" s="26">
        <f>SUM(E81+H81+N81+Q81+K81+T81)</f>
        <v>0</v>
      </c>
      <c r="X81" s="29"/>
    </row>
    <row r="82" spans="1:24" ht="16.5" hidden="1">
      <c r="A82" s="5" t="s">
        <v>158</v>
      </c>
      <c r="B82" s="5" t="s">
        <v>159</v>
      </c>
      <c r="C82" s="27">
        <f>SUM(C83+C84+C85)</f>
        <v>7205</v>
      </c>
      <c r="D82" s="27">
        <f aca="true" t="shared" si="36" ref="D82:X82">SUM(D83+D84+D85)</f>
        <v>10205</v>
      </c>
      <c r="E82" s="27">
        <f t="shared" si="36"/>
        <v>4538</v>
      </c>
      <c r="F82" s="27">
        <f t="shared" si="36"/>
        <v>0</v>
      </c>
      <c r="G82" s="27">
        <f t="shared" si="36"/>
        <v>0</v>
      </c>
      <c r="H82" s="27">
        <f t="shared" si="36"/>
        <v>0</v>
      </c>
      <c r="I82" s="27">
        <f t="shared" si="36"/>
        <v>0</v>
      </c>
      <c r="J82" s="27">
        <f t="shared" si="36"/>
        <v>0</v>
      </c>
      <c r="K82" s="27">
        <f t="shared" si="36"/>
        <v>0</v>
      </c>
      <c r="L82" s="27">
        <f t="shared" si="36"/>
        <v>0</v>
      </c>
      <c r="M82" s="27">
        <f t="shared" si="36"/>
        <v>0</v>
      </c>
      <c r="N82" s="27">
        <f t="shared" si="36"/>
        <v>0</v>
      </c>
      <c r="O82" s="27">
        <f t="shared" si="36"/>
        <v>0</v>
      </c>
      <c r="P82" s="27">
        <f t="shared" si="36"/>
        <v>0</v>
      </c>
      <c r="Q82" s="27">
        <f t="shared" si="36"/>
        <v>0</v>
      </c>
      <c r="R82" s="27">
        <f t="shared" si="36"/>
        <v>0</v>
      </c>
      <c r="S82" s="27">
        <f t="shared" si="36"/>
        <v>0</v>
      </c>
      <c r="T82" s="27">
        <f t="shared" si="36"/>
        <v>0</v>
      </c>
      <c r="U82" s="30">
        <f t="shared" si="36"/>
        <v>7205</v>
      </c>
      <c r="V82" s="30">
        <f t="shared" si="36"/>
        <v>10205</v>
      </c>
      <c r="W82" s="30">
        <f t="shared" si="36"/>
        <v>4538</v>
      </c>
      <c r="X82" s="27">
        <f t="shared" si="36"/>
        <v>0</v>
      </c>
    </row>
    <row r="83" spans="1:24" ht="16.5" hidden="1">
      <c r="A83" s="4" t="s">
        <v>160</v>
      </c>
      <c r="B83" s="4" t="s">
        <v>155</v>
      </c>
      <c r="C83" s="29">
        <v>7205</v>
      </c>
      <c r="D83" s="29">
        <v>10205</v>
      </c>
      <c r="E83" s="29">
        <v>4538</v>
      </c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6">
        <f aca="true" t="shared" si="37" ref="U83:V85">SUM(C83+F83+I83+L83+O83+R83)</f>
        <v>7205</v>
      </c>
      <c r="V83" s="26">
        <f t="shared" si="37"/>
        <v>10205</v>
      </c>
      <c r="W83" s="26">
        <f>SUM(E83+H83+N83+Q83+K83+T83)</f>
        <v>4538</v>
      </c>
      <c r="X83" s="29"/>
    </row>
    <row r="84" spans="1:24" ht="16.5" hidden="1">
      <c r="A84" s="4" t="s">
        <v>161</v>
      </c>
      <c r="B84" s="4" t="s">
        <v>162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6">
        <f t="shared" si="37"/>
        <v>0</v>
      </c>
      <c r="V84" s="26">
        <f t="shared" si="37"/>
        <v>0</v>
      </c>
      <c r="W84" s="26">
        <f>SUM(E84+H84+N84+Q84+K84+T84)</f>
        <v>0</v>
      </c>
      <c r="X84" s="29"/>
    </row>
    <row r="85" spans="1:24" ht="16.5" hidden="1">
      <c r="A85" s="4" t="s">
        <v>163</v>
      </c>
      <c r="B85" s="4" t="s">
        <v>164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6">
        <f t="shared" si="37"/>
        <v>0</v>
      </c>
      <c r="V85" s="26">
        <f t="shared" si="37"/>
        <v>0</v>
      </c>
      <c r="W85" s="26">
        <f>SUM(E85+H85+N85+Q85+K85+T85)</f>
        <v>0</v>
      </c>
      <c r="X85" s="29"/>
    </row>
    <row r="86" spans="1:24" ht="16.5" hidden="1">
      <c r="A86" s="5" t="s">
        <v>165</v>
      </c>
      <c r="B86" s="5" t="s">
        <v>166</v>
      </c>
      <c r="C86" s="27">
        <f>SUM(C87+C88+C89+C90+C91)</f>
        <v>0</v>
      </c>
      <c r="D86" s="27">
        <f aca="true" t="shared" si="38" ref="D86:X86">SUM(D87+D88+D89+D90+D91)</f>
        <v>800</v>
      </c>
      <c r="E86" s="27">
        <f t="shared" si="38"/>
        <v>334</v>
      </c>
      <c r="F86" s="27">
        <f t="shared" si="38"/>
        <v>0</v>
      </c>
      <c r="G86" s="27">
        <f t="shared" si="38"/>
        <v>0</v>
      </c>
      <c r="H86" s="27">
        <f t="shared" si="38"/>
        <v>0</v>
      </c>
      <c r="I86" s="27">
        <f t="shared" si="38"/>
        <v>0</v>
      </c>
      <c r="J86" s="27">
        <f t="shared" si="38"/>
        <v>0</v>
      </c>
      <c r="K86" s="27">
        <f t="shared" si="38"/>
        <v>0</v>
      </c>
      <c r="L86" s="27">
        <f t="shared" si="38"/>
        <v>0</v>
      </c>
      <c r="M86" s="27">
        <f t="shared" si="38"/>
        <v>0</v>
      </c>
      <c r="N86" s="27">
        <f t="shared" si="38"/>
        <v>0</v>
      </c>
      <c r="O86" s="27">
        <f t="shared" si="38"/>
        <v>0</v>
      </c>
      <c r="P86" s="27">
        <f t="shared" si="38"/>
        <v>0</v>
      </c>
      <c r="Q86" s="27">
        <f t="shared" si="38"/>
        <v>0</v>
      </c>
      <c r="R86" s="27">
        <f t="shared" si="38"/>
        <v>0</v>
      </c>
      <c r="S86" s="27">
        <f t="shared" si="38"/>
        <v>0</v>
      </c>
      <c r="T86" s="27">
        <f t="shared" si="38"/>
        <v>0</v>
      </c>
      <c r="U86" s="30">
        <f t="shared" si="38"/>
        <v>0</v>
      </c>
      <c r="V86" s="30">
        <f t="shared" si="38"/>
        <v>800</v>
      </c>
      <c r="W86" s="30">
        <f t="shared" si="38"/>
        <v>334</v>
      </c>
      <c r="X86" s="27">
        <f t="shared" si="38"/>
        <v>0</v>
      </c>
    </row>
    <row r="87" spans="1:24" ht="16.5" hidden="1">
      <c r="A87" s="4" t="s">
        <v>167</v>
      </c>
      <c r="B87" s="4" t="s">
        <v>155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6">
        <f aca="true" t="shared" si="39" ref="U87:V91">SUM(C87+F87+I87+L87+O87+R87)</f>
        <v>0</v>
      </c>
      <c r="V87" s="26">
        <f t="shared" si="39"/>
        <v>0</v>
      </c>
      <c r="W87" s="26">
        <f>SUM(E87+H87+N87+Q87+K87+T87)</f>
        <v>0</v>
      </c>
      <c r="X87" s="29"/>
    </row>
    <row r="88" spans="1:24" ht="16.5" hidden="1">
      <c r="A88" s="4" t="s">
        <v>168</v>
      </c>
      <c r="B88" s="4" t="s">
        <v>169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6">
        <f t="shared" si="39"/>
        <v>0</v>
      </c>
      <c r="V88" s="26">
        <f t="shared" si="39"/>
        <v>0</v>
      </c>
      <c r="W88" s="26">
        <f>SUM(E88+H88+N88+Q88+K88+T88)</f>
        <v>0</v>
      </c>
      <c r="X88" s="29"/>
    </row>
    <row r="89" spans="1:24" ht="16.5" hidden="1">
      <c r="A89" s="4" t="s">
        <v>170</v>
      </c>
      <c r="B89" s="4" t="s">
        <v>171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6">
        <f t="shared" si="39"/>
        <v>0</v>
      </c>
      <c r="V89" s="26">
        <f t="shared" si="39"/>
        <v>0</v>
      </c>
      <c r="W89" s="26">
        <f>SUM(E89+H89+N89+Q89+K89+T89)</f>
        <v>0</v>
      </c>
      <c r="X89" s="29"/>
    </row>
    <row r="90" spans="1:24" ht="16.5" hidden="1">
      <c r="A90" s="4" t="s">
        <v>172</v>
      </c>
      <c r="B90" s="4" t="s">
        <v>173</v>
      </c>
      <c r="C90" s="29"/>
      <c r="D90" s="29">
        <v>800</v>
      </c>
      <c r="E90" s="29">
        <v>334</v>
      </c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6">
        <f t="shared" si="39"/>
        <v>0</v>
      </c>
      <c r="V90" s="26">
        <f t="shared" si="39"/>
        <v>800</v>
      </c>
      <c r="W90" s="26">
        <f>SUM(E90+H90+N90+Q90+K90+T90)</f>
        <v>334</v>
      </c>
      <c r="X90" s="29"/>
    </row>
    <row r="91" spans="1:24" ht="16.5" hidden="1">
      <c r="A91" s="4" t="s">
        <v>174</v>
      </c>
      <c r="B91" s="4" t="s">
        <v>175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6">
        <f t="shared" si="39"/>
        <v>0</v>
      </c>
      <c r="V91" s="26">
        <f t="shared" si="39"/>
        <v>0</v>
      </c>
      <c r="W91" s="26">
        <f>SUM(E91+H91+N91+Q91+K91+T91)</f>
        <v>0</v>
      </c>
      <c r="X91" s="29"/>
    </row>
    <row r="92" spans="1:24" ht="16.5" hidden="1">
      <c r="A92" s="8" t="s">
        <v>176</v>
      </c>
      <c r="B92" s="8" t="s">
        <v>177</v>
      </c>
      <c r="C92" s="24">
        <f>SUM(C93+C94+C95+C96+C97+C98+C99)</f>
        <v>58500</v>
      </c>
      <c r="D92" s="24">
        <f aca="true" t="shared" si="40" ref="D92:X92">SUM(D93+D94+D95+D96+D97+D98+D99)</f>
        <v>64500</v>
      </c>
      <c r="E92" s="24">
        <f t="shared" si="40"/>
        <v>48044</v>
      </c>
      <c r="F92" s="24">
        <f t="shared" si="40"/>
        <v>0</v>
      </c>
      <c r="G92" s="24">
        <f t="shared" si="40"/>
        <v>0</v>
      </c>
      <c r="H92" s="24">
        <f t="shared" si="40"/>
        <v>0</v>
      </c>
      <c r="I92" s="24">
        <f t="shared" si="40"/>
        <v>0</v>
      </c>
      <c r="J92" s="24">
        <f t="shared" si="40"/>
        <v>0</v>
      </c>
      <c r="K92" s="24">
        <f t="shared" si="40"/>
        <v>0</v>
      </c>
      <c r="L92" s="24">
        <f t="shared" si="40"/>
        <v>0</v>
      </c>
      <c r="M92" s="24">
        <f t="shared" si="40"/>
        <v>0</v>
      </c>
      <c r="N92" s="24">
        <f t="shared" si="40"/>
        <v>0</v>
      </c>
      <c r="O92" s="24">
        <f t="shared" si="40"/>
        <v>0</v>
      </c>
      <c r="P92" s="24">
        <f t="shared" si="40"/>
        <v>0</v>
      </c>
      <c r="Q92" s="24">
        <f t="shared" si="40"/>
        <v>0</v>
      </c>
      <c r="R92" s="24">
        <f t="shared" si="40"/>
        <v>0</v>
      </c>
      <c r="S92" s="24">
        <f t="shared" si="40"/>
        <v>0</v>
      </c>
      <c r="T92" s="24">
        <f t="shared" si="40"/>
        <v>0</v>
      </c>
      <c r="U92" s="31">
        <f t="shared" si="40"/>
        <v>58500</v>
      </c>
      <c r="V92" s="31">
        <f t="shared" si="40"/>
        <v>64500</v>
      </c>
      <c r="W92" s="31">
        <f t="shared" si="40"/>
        <v>48044</v>
      </c>
      <c r="X92" s="24">
        <f t="shared" si="40"/>
        <v>453</v>
      </c>
    </row>
    <row r="93" spans="1:24" ht="16.5" hidden="1">
      <c r="A93" s="5" t="s">
        <v>178</v>
      </c>
      <c r="B93" s="5" t="s">
        <v>179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6">
        <f aca="true" t="shared" si="41" ref="U93:U99">SUM(C93+F93+I93+L93+O93+R93)</f>
        <v>0</v>
      </c>
      <c r="V93" s="26">
        <f aca="true" t="shared" si="42" ref="V93:V99">SUM(D93+G93+J93+M93+P93+S93)</f>
        <v>0</v>
      </c>
      <c r="W93" s="26">
        <f aca="true" t="shared" si="43" ref="W93:W99">SUM(E93+H93+N93+Q93+K93+T93)</f>
        <v>0</v>
      </c>
      <c r="X93" s="25"/>
    </row>
    <row r="94" spans="1:24" ht="16.5" hidden="1">
      <c r="A94" s="5" t="s">
        <v>180</v>
      </c>
      <c r="B94" s="5" t="s">
        <v>181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6">
        <f t="shared" si="41"/>
        <v>0</v>
      </c>
      <c r="V94" s="26">
        <f t="shared" si="42"/>
        <v>0</v>
      </c>
      <c r="W94" s="26">
        <f t="shared" si="43"/>
        <v>0</v>
      </c>
      <c r="X94" s="25"/>
    </row>
    <row r="95" spans="1:24" ht="16.5" hidden="1">
      <c r="A95" s="5" t="s">
        <v>182</v>
      </c>
      <c r="B95" s="5" t="s">
        <v>183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6">
        <f t="shared" si="41"/>
        <v>0</v>
      </c>
      <c r="V95" s="26">
        <f t="shared" si="42"/>
        <v>0</v>
      </c>
      <c r="W95" s="26">
        <f t="shared" si="43"/>
        <v>0</v>
      </c>
      <c r="X95" s="25"/>
    </row>
    <row r="96" spans="1:24" ht="16.5" hidden="1">
      <c r="A96" s="5" t="s">
        <v>184</v>
      </c>
      <c r="B96" s="5" t="s">
        <v>185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6">
        <f t="shared" si="41"/>
        <v>0</v>
      </c>
      <c r="V96" s="26">
        <f t="shared" si="42"/>
        <v>0</v>
      </c>
      <c r="W96" s="26">
        <f t="shared" si="43"/>
        <v>0</v>
      </c>
      <c r="X96" s="25"/>
    </row>
    <row r="97" spans="1:24" ht="16.5" hidden="1">
      <c r="A97" s="5" t="s">
        <v>186</v>
      </c>
      <c r="B97" s="5" t="s">
        <v>187</v>
      </c>
      <c r="C97" s="25">
        <v>40000</v>
      </c>
      <c r="D97" s="25">
        <v>40000</v>
      </c>
      <c r="E97" s="25">
        <v>25935</v>
      </c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6">
        <f t="shared" si="41"/>
        <v>40000</v>
      </c>
      <c r="V97" s="26">
        <f t="shared" si="42"/>
        <v>40000</v>
      </c>
      <c r="W97" s="26">
        <f t="shared" si="43"/>
        <v>25935</v>
      </c>
      <c r="X97" s="25"/>
    </row>
    <row r="98" spans="1:24" ht="16.5" hidden="1">
      <c r="A98" s="5" t="s">
        <v>188</v>
      </c>
      <c r="B98" s="5" t="s">
        <v>189</v>
      </c>
      <c r="C98" s="25">
        <v>15500</v>
      </c>
      <c r="D98" s="25">
        <v>15500</v>
      </c>
      <c r="E98" s="25">
        <v>13691</v>
      </c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6">
        <f t="shared" si="41"/>
        <v>15500</v>
      </c>
      <c r="V98" s="26">
        <f t="shared" si="42"/>
        <v>15500</v>
      </c>
      <c r="W98" s="26">
        <f t="shared" si="43"/>
        <v>13691</v>
      </c>
      <c r="X98" s="25">
        <v>453</v>
      </c>
    </row>
    <row r="99" spans="1:24" ht="16.5" hidden="1">
      <c r="A99" s="5" t="s">
        <v>190</v>
      </c>
      <c r="B99" s="5" t="s">
        <v>191</v>
      </c>
      <c r="C99" s="25">
        <v>3000</v>
      </c>
      <c r="D99" s="25">
        <v>9000</v>
      </c>
      <c r="E99" s="25">
        <v>8418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6">
        <f t="shared" si="41"/>
        <v>3000</v>
      </c>
      <c r="V99" s="26">
        <f t="shared" si="42"/>
        <v>9000</v>
      </c>
      <c r="W99" s="26">
        <f t="shared" si="43"/>
        <v>8418</v>
      </c>
      <c r="X99" s="25"/>
    </row>
    <row r="100" spans="1:24" ht="16.5" hidden="1">
      <c r="A100" s="8" t="s">
        <v>192</v>
      </c>
      <c r="B100" s="8" t="s">
        <v>193</v>
      </c>
      <c r="C100" s="24">
        <f>SUM(C101+C104+C105+C107)</f>
        <v>6700</v>
      </c>
      <c r="D100" s="24">
        <f aca="true" t="shared" si="44" ref="D100:X100">SUM(D101+D104+D105+D107)</f>
        <v>10200</v>
      </c>
      <c r="E100" s="24">
        <f t="shared" si="44"/>
        <v>4049</v>
      </c>
      <c r="F100" s="24">
        <f t="shared" si="44"/>
        <v>0</v>
      </c>
      <c r="G100" s="24">
        <f t="shared" si="44"/>
        <v>0</v>
      </c>
      <c r="H100" s="24">
        <f t="shared" si="44"/>
        <v>0</v>
      </c>
      <c r="I100" s="24">
        <f t="shared" si="44"/>
        <v>0</v>
      </c>
      <c r="J100" s="24">
        <f t="shared" si="44"/>
        <v>0</v>
      </c>
      <c r="K100" s="24">
        <f t="shared" si="44"/>
        <v>0</v>
      </c>
      <c r="L100" s="24">
        <f t="shared" si="44"/>
        <v>0</v>
      </c>
      <c r="M100" s="24">
        <f t="shared" si="44"/>
        <v>0</v>
      </c>
      <c r="N100" s="24">
        <f t="shared" si="44"/>
        <v>0</v>
      </c>
      <c r="O100" s="24">
        <f t="shared" si="44"/>
        <v>0</v>
      </c>
      <c r="P100" s="24">
        <f t="shared" si="44"/>
        <v>0</v>
      </c>
      <c r="Q100" s="24">
        <f t="shared" si="44"/>
        <v>0</v>
      </c>
      <c r="R100" s="24">
        <f t="shared" si="44"/>
        <v>0</v>
      </c>
      <c r="S100" s="24">
        <f t="shared" si="44"/>
        <v>0</v>
      </c>
      <c r="T100" s="24">
        <f t="shared" si="44"/>
        <v>0</v>
      </c>
      <c r="U100" s="31">
        <f t="shared" si="44"/>
        <v>6700</v>
      </c>
      <c r="V100" s="31">
        <f t="shared" si="44"/>
        <v>10200</v>
      </c>
      <c r="W100" s="31">
        <f t="shared" si="44"/>
        <v>4049</v>
      </c>
      <c r="X100" s="24">
        <f t="shared" si="44"/>
        <v>0</v>
      </c>
    </row>
    <row r="101" spans="1:24" ht="16.5" hidden="1">
      <c r="A101" s="5" t="s">
        <v>194</v>
      </c>
      <c r="B101" s="5" t="s">
        <v>195</v>
      </c>
      <c r="C101" s="27">
        <f>SUM(C102+C103)</f>
        <v>4500</v>
      </c>
      <c r="D101" s="27">
        <f aca="true" t="shared" si="45" ref="D101:X101">SUM(D102+D103)</f>
        <v>4500</v>
      </c>
      <c r="E101" s="27">
        <f t="shared" si="45"/>
        <v>0</v>
      </c>
      <c r="F101" s="27">
        <f t="shared" si="45"/>
        <v>0</v>
      </c>
      <c r="G101" s="27">
        <f t="shared" si="45"/>
        <v>0</v>
      </c>
      <c r="H101" s="27">
        <f t="shared" si="45"/>
        <v>0</v>
      </c>
      <c r="I101" s="27">
        <f t="shared" si="45"/>
        <v>0</v>
      </c>
      <c r="J101" s="27">
        <f t="shared" si="45"/>
        <v>0</v>
      </c>
      <c r="K101" s="27">
        <f t="shared" si="45"/>
        <v>0</v>
      </c>
      <c r="L101" s="27">
        <f t="shared" si="45"/>
        <v>0</v>
      </c>
      <c r="M101" s="27">
        <f t="shared" si="45"/>
        <v>0</v>
      </c>
      <c r="N101" s="27">
        <f t="shared" si="45"/>
        <v>0</v>
      </c>
      <c r="O101" s="27">
        <f t="shared" si="45"/>
        <v>0</v>
      </c>
      <c r="P101" s="27">
        <f t="shared" si="45"/>
        <v>0</v>
      </c>
      <c r="Q101" s="27">
        <f t="shared" si="45"/>
        <v>0</v>
      </c>
      <c r="R101" s="27">
        <f t="shared" si="45"/>
        <v>0</v>
      </c>
      <c r="S101" s="27">
        <f t="shared" si="45"/>
        <v>0</v>
      </c>
      <c r="T101" s="27">
        <f t="shared" si="45"/>
        <v>0</v>
      </c>
      <c r="U101" s="30">
        <f t="shared" si="45"/>
        <v>4500</v>
      </c>
      <c r="V101" s="30">
        <f t="shared" si="45"/>
        <v>4500</v>
      </c>
      <c r="W101" s="30">
        <f t="shared" si="45"/>
        <v>0</v>
      </c>
      <c r="X101" s="27">
        <f t="shared" si="45"/>
        <v>0</v>
      </c>
    </row>
    <row r="102" spans="1:24" ht="16.5" hidden="1">
      <c r="A102" s="4" t="s">
        <v>196</v>
      </c>
      <c r="B102" s="4" t="s">
        <v>197</v>
      </c>
      <c r="C102" s="25">
        <v>2000</v>
      </c>
      <c r="D102" s="25">
        <v>2000</v>
      </c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6">
        <f aca="true" t="shared" si="46" ref="U102:V104">SUM(C102+F102+I102+L102+O102+R102)</f>
        <v>2000</v>
      </c>
      <c r="V102" s="26">
        <f t="shared" si="46"/>
        <v>2000</v>
      </c>
      <c r="W102" s="26">
        <f>SUM(E102+H102+N102+Q102+K102+T102)</f>
        <v>0</v>
      </c>
      <c r="X102" s="25"/>
    </row>
    <row r="103" spans="1:24" ht="16.5" hidden="1">
      <c r="A103" s="4" t="s">
        <v>198</v>
      </c>
      <c r="B103" s="4" t="s">
        <v>199</v>
      </c>
      <c r="C103" s="25">
        <v>2500</v>
      </c>
      <c r="D103" s="25">
        <v>2500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6">
        <f t="shared" si="46"/>
        <v>2500</v>
      </c>
      <c r="V103" s="26">
        <f t="shared" si="46"/>
        <v>2500</v>
      </c>
      <c r="W103" s="26">
        <f>SUM(E103+H103+N103+Q103+K103+T103)</f>
        <v>0</v>
      </c>
      <c r="X103" s="25"/>
    </row>
    <row r="104" spans="1:24" ht="16.5" hidden="1">
      <c r="A104" s="5" t="s">
        <v>200</v>
      </c>
      <c r="B104" s="5" t="s">
        <v>201</v>
      </c>
      <c r="C104" s="25">
        <v>1700</v>
      </c>
      <c r="D104" s="25">
        <v>1700</v>
      </c>
      <c r="E104" s="25">
        <v>1517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6">
        <f t="shared" si="46"/>
        <v>1700</v>
      </c>
      <c r="V104" s="26">
        <f t="shared" si="46"/>
        <v>1700</v>
      </c>
      <c r="W104" s="26">
        <f>SUM(E104+H104+N104+Q104+K104+T104)</f>
        <v>1517</v>
      </c>
      <c r="X104" s="25"/>
    </row>
    <row r="105" spans="1:24" ht="16.5" hidden="1">
      <c r="A105" s="5" t="s">
        <v>202</v>
      </c>
      <c r="B105" s="5" t="s">
        <v>203</v>
      </c>
      <c r="C105" s="27">
        <f>SUM(C106)</f>
        <v>0</v>
      </c>
      <c r="D105" s="27">
        <f aca="true" t="shared" si="47" ref="D105:X105">SUM(D106)</f>
        <v>3000</v>
      </c>
      <c r="E105" s="27">
        <f t="shared" si="47"/>
        <v>1990</v>
      </c>
      <c r="F105" s="27">
        <f t="shared" si="47"/>
        <v>0</v>
      </c>
      <c r="G105" s="27">
        <f t="shared" si="47"/>
        <v>0</v>
      </c>
      <c r="H105" s="27">
        <f t="shared" si="47"/>
        <v>0</v>
      </c>
      <c r="I105" s="27">
        <f t="shared" si="47"/>
        <v>0</v>
      </c>
      <c r="J105" s="27">
        <f t="shared" si="47"/>
        <v>0</v>
      </c>
      <c r="K105" s="27">
        <f t="shared" si="47"/>
        <v>0</v>
      </c>
      <c r="L105" s="27">
        <f t="shared" si="47"/>
        <v>0</v>
      </c>
      <c r="M105" s="27">
        <f t="shared" si="47"/>
        <v>0</v>
      </c>
      <c r="N105" s="27">
        <f t="shared" si="47"/>
        <v>0</v>
      </c>
      <c r="O105" s="27">
        <f t="shared" si="47"/>
        <v>0</v>
      </c>
      <c r="P105" s="27">
        <f t="shared" si="47"/>
        <v>0</v>
      </c>
      <c r="Q105" s="27">
        <f t="shared" si="47"/>
        <v>0</v>
      </c>
      <c r="R105" s="27">
        <f t="shared" si="47"/>
        <v>0</v>
      </c>
      <c r="S105" s="27">
        <f t="shared" si="47"/>
        <v>0</v>
      </c>
      <c r="T105" s="27">
        <f t="shared" si="47"/>
        <v>0</v>
      </c>
      <c r="U105" s="30">
        <f t="shared" si="47"/>
        <v>0</v>
      </c>
      <c r="V105" s="30">
        <f t="shared" si="47"/>
        <v>3000</v>
      </c>
      <c r="W105" s="30">
        <f t="shared" si="47"/>
        <v>1990</v>
      </c>
      <c r="X105" s="27">
        <f t="shared" si="47"/>
        <v>0</v>
      </c>
    </row>
    <row r="106" spans="1:24" ht="16.5" hidden="1">
      <c r="A106" s="4" t="s">
        <v>204</v>
      </c>
      <c r="B106" s="4" t="s">
        <v>205</v>
      </c>
      <c r="C106" s="25"/>
      <c r="D106" s="25">
        <v>3000</v>
      </c>
      <c r="E106" s="25">
        <v>1990</v>
      </c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6">
        <f>SUM(C106+F106+I106+L106+O106+R106)</f>
        <v>0</v>
      </c>
      <c r="V106" s="26">
        <f>SUM(D106+G106+J106+M106+P106+S106)</f>
        <v>3000</v>
      </c>
      <c r="W106" s="26">
        <f>SUM(E106+H106+N106+Q106+K106+T106)</f>
        <v>1990</v>
      </c>
      <c r="X106" s="25"/>
    </row>
    <row r="107" spans="1:24" ht="16.5" hidden="1">
      <c r="A107" s="5" t="s">
        <v>206</v>
      </c>
      <c r="B107" s="5" t="s">
        <v>207</v>
      </c>
      <c r="C107" s="25">
        <v>500</v>
      </c>
      <c r="D107" s="25">
        <v>1000</v>
      </c>
      <c r="E107" s="25">
        <v>542</v>
      </c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6">
        <f>SUM(C107+F107+I107+L107+O107+R107)</f>
        <v>500</v>
      </c>
      <c r="V107" s="26">
        <f>SUM(D107+G107+J107+M107+P107+S107)</f>
        <v>1000</v>
      </c>
      <c r="W107" s="26">
        <f>SUM(E107+H107+N107+Q107+K107+T107)</f>
        <v>542</v>
      </c>
      <c r="X107" s="25"/>
    </row>
    <row r="108" spans="1:24" ht="16.5">
      <c r="A108" s="7" t="s">
        <v>208</v>
      </c>
      <c r="B108" s="7" t="s">
        <v>209</v>
      </c>
      <c r="C108" s="23">
        <f>SUM(C109+C167+C170+C183+C191)</f>
        <v>65282</v>
      </c>
      <c r="D108" s="23">
        <f aca="true" t="shared" si="48" ref="D108:X108">SUM(D109+D167+D170+D183+D191)</f>
        <v>75282</v>
      </c>
      <c r="E108" s="23">
        <f t="shared" si="48"/>
        <v>46288</v>
      </c>
      <c r="F108" s="23">
        <f t="shared" si="48"/>
        <v>0</v>
      </c>
      <c r="G108" s="23">
        <f t="shared" si="48"/>
        <v>0</v>
      </c>
      <c r="H108" s="23">
        <f t="shared" si="48"/>
        <v>0</v>
      </c>
      <c r="I108" s="23">
        <f t="shared" si="48"/>
        <v>0</v>
      </c>
      <c r="J108" s="23">
        <f t="shared" si="48"/>
        <v>0</v>
      </c>
      <c r="K108" s="23">
        <f t="shared" si="48"/>
        <v>0</v>
      </c>
      <c r="L108" s="23">
        <f t="shared" si="48"/>
        <v>0</v>
      </c>
      <c r="M108" s="23">
        <f t="shared" si="48"/>
        <v>0</v>
      </c>
      <c r="N108" s="23">
        <f t="shared" si="48"/>
        <v>0</v>
      </c>
      <c r="O108" s="23">
        <f t="shared" si="48"/>
        <v>0</v>
      </c>
      <c r="P108" s="23">
        <f t="shared" si="48"/>
        <v>0</v>
      </c>
      <c r="Q108" s="23">
        <f t="shared" si="48"/>
        <v>0</v>
      </c>
      <c r="R108" s="23">
        <f t="shared" si="48"/>
        <v>0</v>
      </c>
      <c r="S108" s="23">
        <f t="shared" si="48"/>
        <v>0</v>
      </c>
      <c r="T108" s="23">
        <f t="shared" si="48"/>
        <v>0</v>
      </c>
      <c r="U108" s="32">
        <f t="shared" si="48"/>
        <v>65282</v>
      </c>
      <c r="V108" s="32">
        <f t="shared" si="48"/>
        <v>75282</v>
      </c>
      <c r="W108" s="32">
        <f t="shared" si="48"/>
        <v>46288</v>
      </c>
      <c r="X108" s="23">
        <f t="shared" si="48"/>
        <v>320</v>
      </c>
    </row>
    <row r="109" spans="1:24" ht="16.5" hidden="1">
      <c r="A109" s="8" t="s">
        <v>210</v>
      </c>
      <c r="B109" s="8" t="s">
        <v>5</v>
      </c>
      <c r="C109" s="24">
        <f>SUM(C110+C111+C114+C115+C119+C122+C125+C134+C136+C138+C147+C150+C153+C154+C157+C158+C159+C162+C163+C164+C165+C166)</f>
        <v>42309</v>
      </c>
      <c r="D109" s="24">
        <f aca="true" t="shared" si="49" ref="D109:X109">SUM(D110+D111+D114+D115+D119+D122+D125+D134+D136+D138+D147+D150+D153+D154+D157+D158+D159+D162+D163+D164+D165+D166)</f>
        <v>46809</v>
      </c>
      <c r="E109" s="24">
        <f t="shared" si="49"/>
        <v>33077</v>
      </c>
      <c r="F109" s="24">
        <f t="shared" si="49"/>
        <v>0</v>
      </c>
      <c r="G109" s="24">
        <f t="shared" si="49"/>
        <v>0</v>
      </c>
      <c r="H109" s="24">
        <f t="shared" si="49"/>
        <v>0</v>
      </c>
      <c r="I109" s="24">
        <f t="shared" si="49"/>
        <v>0</v>
      </c>
      <c r="J109" s="24">
        <f t="shared" si="49"/>
        <v>0</v>
      </c>
      <c r="K109" s="24">
        <f t="shared" si="49"/>
        <v>0</v>
      </c>
      <c r="L109" s="24">
        <f t="shared" si="49"/>
        <v>0</v>
      </c>
      <c r="M109" s="24">
        <f t="shared" si="49"/>
        <v>0</v>
      </c>
      <c r="N109" s="24">
        <f t="shared" si="49"/>
        <v>0</v>
      </c>
      <c r="O109" s="24">
        <f t="shared" si="49"/>
        <v>0</v>
      </c>
      <c r="P109" s="24">
        <f t="shared" si="49"/>
        <v>0</v>
      </c>
      <c r="Q109" s="24">
        <f t="shared" si="49"/>
        <v>0</v>
      </c>
      <c r="R109" s="24">
        <f t="shared" si="49"/>
        <v>0</v>
      </c>
      <c r="S109" s="24">
        <f t="shared" si="49"/>
        <v>0</v>
      </c>
      <c r="T109" s="24">
        <f t="shared" si="49"/>
        <v>0</v>
      </c>
      <c r="U109" s="31">
        <f t="shared" si="49"/>
        <v>42309</v>
      </c>
      <c r="V109" s="31">
        <f t="shared" si="49"/>
        <v>46809</v>
      </c>
      <c r="W109" s="31">
        <f t="shared" si="49"/>
        <v>33077</v>
      </c>
      <c r="X109" s="24">
        <f t="shared" si="49"/>
        <v>0</v>
      </c>
    </row>
    <row r="110" spans="1:24" ht="16.5" hidden="1">
      <c r="A110" s="5" t="s">
        <v>211</v>
      </c>
      <c r="B110" s="5" t="s">
        <v>7</v>
      </c>
      <c r="C110" s="25">
        <v>17996</v>
      </c>
      <c r="D110" s="25">
        <v>17996</v>
      </c>
      <c r="E110" s="25">
        <v>13563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6">
        <f>SUM(C110+F110+I110+L110+O110+R110)</f>
        <v>17996</v>
      </c>
      <c r="V110" s="26">
        <f>SUM(D110+G110+J110+M110+P110+S110)</f>
        <v>17996</v>
      </c>
      <c r="W110" s="26">
        <f>SUM(E110+H110+N110+Q110+K110+T110)</f>
        <v>13563</v>
      </c>
      <c r="X110" s="25"/>
    </row>
    <row r="111" spans="1:24" ht="16.5" hidden="1">
      <c r="A111" s="5" t="s">
        <v>212</v>
      </c>
      <c r="B111" s="5" t="s">
        <v>9</v>
      </c>
      <c r="C111" s="27">
        <f>SUM(C112+C113)</f>
        <v>650</v>
      </c>
      <c r="D111" s="27">
        <f aca="true" t="shared" si="50" ref="D111:X111">SUM(D112+D113)</f>
        <v>1150</v>
      </c>
      <c r="E111" s="27">
        <f t="shared" si="50"/>
        <v>586</v>
      </c>
      <c r="F111" s="27">
        <f t="shared" si="50"/>
        <v>0</v>
      </c>
      <c r="G111" s="27">
        <f t="shared" si="50"/>
        <v>0</v>
      </c>
      <c r="H111" s="27">
        <f t="shared" si="50"/>
        <v>0</v>
      </c>
      <c r="I111" s="27">
        <f t="shared" si="50"/>
        <v>0</v>
      </c>
      <c r="J111" s="27">
        <f t="shared" si="50"/>
        <v>0</v>
      </c>
      <c r="K111" s="27">
        <f t="shared" si="50"/>
        <v>0</v>
      </c>
      <c r="L111" s="27">
        <f t="shared" si="50"/>
        <v>0</v>
      </c>
      <c r="M111" s="27">
        <f t="shared" si="50"/>
        <v>0</v>
      </c>
      <c r="N111" s="27">
        <f t="shared" si="50"/>
        <v>0</v>
      </c>
      <c r="O111" s="27">
        <f t="shared" si="50"/>
        <v>0</v>
      </c>
      <c r="P111" s="27">
        <f t="shared" si="50"/>
        <v>0</v>
      </c>
      <c r="Q111" s="27">
        <f t="shared" si="50"/>
        <v>0</v>
      </c>
      <c r="R111" s="27">
        <f t="shared" si="50"/>
        <v>0</v>
      </c>
      <c r="S111" s="27">
        <f t="shared" si="50"/>
        <v>0</v>
      </c>
      <c r="T111" s="27">
        <f t="shared" si="50"/>
        <v>0</v>
      </c>
      <c r="U111" s="30">
        <f t="shared" si="50"/>
        <v>650</v>
      </c>
      <c r="V111" s="30">
        <f t="shared" si="50"/>
        <v>1150</v>
      </c>
      <c r="W111" s="30">
        <f t="shared" si="50"/>
        <v>586</v>
      </c>
      <c r="X111" s="27">
        <f t="shared" si="50"/>
        <v>0</v>
      </c>
    </row>
    <row r="112" spans="1:24" ht="16.5" hidden="1">
      <c r="A112" s="4" t="s">
        <v>213</v>
      </c>
      <c r="B112" s="4" t="s">
        <v>11</v>
      </c>
      <c r="C112" s="25">
        <v>0</v>
      </c>
      <c r="D112" s="25">
        <v>0</v>
      </c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6">
        <f aca="true" t="shared" si="51" ref="U112:V114">SUM(C112+F112+I112+L112+O112+R112)</f>
        <v>0</v>
      </c>
      <c r="V112" s="26">
        <f t="shared" si="51"/>
        <v>0</v>
      </c>
      <c r="W112" s="26">
        <f>SUM(E112+H112+N112+Q112+K112+T112)</f>
        <v>0</v>
      </c>
      <c r="X112" s="25"/>
    </row>
    <row r="113" spans="1:24" ht="16.5" hidden="1">
      <c r="A113" s="4" t="s">
        <v>214</v>
      </c>
      <c r="B113" s="4" t="s">
        <v>13</v>
      </c>
      <c r="C113" s="25">
        <v>650</v>
      </c>
      <c r="D113" s="25">
        <v>1150</v>
      </c>
      <c r="E113" s="25">
        <v>586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6">
        <f t="shared" si="51"/>
        <v>650</v>
      </c>
      <c r="V113" s="26">
        <f t="shared" si="51"/>
        <v>1150</v>
      </c>
      <c r="W113" s="26">
        <f>SUM(E113+H113+N113+Q113+K113+T113)</f>
        <v>586</v>
      </c>
      <c r="X113" s="25"/>
    </row>
    <row r="114" spans="1:24" ht="16.5" hidden="1">
      <c r="A114" s="5" t="s">
        <v>215</v>
      </c>
      <c r="B114" s="5" t="s">
        <v>17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6">
        <f t="shared" si="51"/>
        <v>0</v>
      </c>
      <c r="V114" s="26">
        <f t="shared" si="51"/>
        <v>0</v>
      </c>
      <c r="W114" s="26">
        <f>SUM(E114+H114+N114+Q114+K114+T114)</f>
        <v>0</v>
      </c>
      <c r="X114" s="25"/>
    </row>
    <row r="115" spans="1:24" ht="16.5" hidden="1">
      <c r="A115" s="5" t="s">
        <v>216</v>
      </c>
      <c r="B115" s="5" t="s">
        <v>21</v>
      </c>
      <c r="C115" s="27">
        <f>SUM(C116+C117+C118)</f>
        <v>0</v>
      </c>
      <c r="D115" s="27">
        <f aca="true" t="shared" si="52" ref="D115:X115">SUM(D116+D117+D118)</f>
        <v>0</v>
      </c>
      <c r="E115" s="27">
        <f t="shared" si="52"/>
        <v>0</v>
      </c>
      <c r="F115" s="27">
        <f t="shared" si="52"/>
        <v>0</v>
      </c>
      <c r="G115" s="27">
        <f t="shared" si="52"/>
        <v>0</v>
      </c>
      <c r="H115" s="27">
        <f t="shared" si="52"/>
        <v>0</v>
      </c>
      <c r="I115" s="27">
        <f t="shared" si="52"/>
        <v>0</v>
      </c>
      <c r="J115" s="27">
        <f t="shared" si="52"/>
        <v>0</v>
      </c>
      <c r="K115" s="27">
        <f t="shared" si="52"/>
        <v>0</v>
      </c>
      <c r="L115" s="27">
        <f t="shared" si="52"/>
        <v>0</v>
      </c>
      <c r="M115" s="27">
        <f t="shared" si="52"/>
        <v>0</v>
      </c>
      <c r="N115" s="27">
        <f t="shared" si="52"/>
        <v>0</v>
      </c>
      <c r="O115" s="27">
        <f t="shared" si="52"/>
        <v>0</v>
      </c>
      <c r="P115" s="27">
        <f t="shared" si="52"/>
        <v>0</v>
      </c>
      <c r="Q115" s="27">
        <f t="shared" si="52"/>
        <v>0</v>
      </c>
      <c r="R115" s="27">
        <f t="shared" si="52"/>
        <v>0</v>
      </c>
      <c r="S115" s="27">
        <f t="shared" si="52"/>
        <v>0</v>
      </c>
      <c r="T115" s="27">
        <f t="shared" si="52"/>
        <v>0</v>
      </c>
      <c r="U115" s="30">
        <f t="shared" si="52"/>
        <v>0</v>
      </c>
      <c r="V115" s="30">
        <f t="shared" si="52"/>
        <v>0</v>
      </c>
      <c r="W115" s="30">
        <f t="shared" si="52"/>
        <v>0</v>
      </c>
      <c r="X115" s="27">
        <f t="shared" si="52"/>
        <v>0</v>
      </c>
    </row>
    <row r="116" spans="1:24" ht="16.5" hidden="1">
      <c r="A116" s="4" t="s">
        <v>217</v>
      </c>
      <c r="B116" s="4" t="s">
        <v>23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6">
        <f aca="true" t="shared" si="53" ref="U116:V118">SUM(C116+F116+I116+L116+O116+R116)</f>
        <v>0</v>
      </c>
      <c r="V116" s="26">
        <f t="shared" si="53"/>
        <v>0</v>
      </c>
      <c r="W116" s="26">
        <f>SUM(E116+H116+N116+Q116+K116+T116)</f>
        <v>0</v>
      </c>
      <c r="X116" s="25"/>
    </row>
    <row r="117" spans="1:24" ht="16.5" hidden="1">
      <c r="A117" s="4" t="s">
        <v>218</v>
      </c>
      <c r="B117" s="4" t="s">
        <v>25</v>
      </c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6">
        <f t="shared" si="53"/>
        <v>0</v>
      </c>
      <c r="V117" s="26">
        <f t="shared" si="53"/>
        <v>0</v>
      </c>
      <c r="W117" s="26">
        <f>SUM(E117+H117+N117+Q117+K117+T117)</f>
        <v>0</v>
      </c>
      <c r="X117" s="25"/>
    </row>
    <row r="118" spans="1:24" ht="16.5" hidden="1">
      <c r="A118" s="4" t="s">
        <v>219</v>
      </c>
      <c r="B118" s="4" t="s">
        <v>29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6">
        <f t="shared" si="53"/>
        <v>0</v>
      </c>
      <c r="V118" s="26">
        <f t="shared" si="53"/>
        <v>0</v>
      </c>
      <c r="W118" s="26">
        <f>SUM(E118+H118+N118+Q118+K118+T118)</f>
        <v>0</v>
      </c>
      <c r="X118" s="25"/>
    </row>
    <row r="119" spans="1:24" ht="16.5" hidden="1">
      <c r="A119" s="5" t="s">
        <v>220</v>
      </c>
      <c r="B119" s="5" t="s">
        <v>221</v>
      </c>
      <c r="C119" s="27">
        <f>SUM(C120+C121)</f>
        <v>9980</v>
      </c>
      <c r="D119" s="27">
        <f aca="true" t="shared" si="54" ref="D119:X119">SUM(D120+D121)</f>
        <v>9980</v>
      </c>
      <c r="E119" s="27">
        <f t="shared" si="54"/>
        <v>7066</v>
      </c>
      <c r="F119" s="27">
        <f t="shared" si="54"/>
        <v>0</v>
      </c>
      <c r="G119" s="27">
        <f t="shared" si="54"/>
        <v>0</v>
      </c>
      <c r="H119" s="27">
        <f t="shared" si="54"/>
        <v>0</v>
      </c>
      <c r="I119" s="27">
        <f t="shared" si="54"/>
        <v>0</v>
      </c>
      <c r="J119" s="27">
        <f t="shared" si="54"/>
        <v>0</v>
      </c>
      <c r="K119" s="27">
        <f t="shared" si="54"/>
        <v>0</v>
      </c>
      <c r="L119" s="27">
        <f t="shared" si="54"/>
        <v>0</v>
      </c>
      <c r="M119" s="27">
        <f t="shared" si="54"/>
        <v>0</v>
      </c>
      <c r="N119" s="27">
        <f t="shared" si="54"/>
        <v>0</v>
      </c>
      <c r="O119" s="27">
        <f t="shared" si="54"/>
        <v>0</v>
      </c>
      <c r="P119" s="27">
        <f t="shared" si="54"/>
        <v>0</v>
      </c>
      <c r="Q119" s="27">
        <f t="shared" si="54"/>
        <v>0</v>
      </c>
      <c r="R119" s="27">
        <f t="shared" si="54"/>
        <v>0</v>
      </c>
      <c r="S119" s="27">
        <f t="shared" si="54"/>
        <v>0</v>
      </c>
      <c r="T119" s="27">
        <f t="shared" si="54"/>
        <v>0</v>
      </c>
      <c r="U119" s="30">
        <f t="shared" si="54"/>
        <v>9980</v>
      </c>
      <c r="V119" s="30">
        <f t="shared" si="54"/>
        <v>9980</v>
      </c>
      <c r="W119" s="30">
        <f t="shared" si="54"/>
        <v>7066</v>
      </c>
      <c r="X119" s="27">
        <f t="shared" si="54"/>
        <v>0</v>
      </c>
    </row>
    <row r="120" spans="1:24" ht="16.5" hidden="1">
      <c r="A120" s="4" t="s">
        <v>222</v>
      </c>
      <c r="B120" s="4" t="s">
        <v>33</v>
      </c>
      <c r="C120" s="29">
        <v>9980</v>
      </c>
      <c r="D120" s="29">
        <v>9980</v>
      </c>
      <c r="E120" s="29">
        <v>7066</v>
      </c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6">
        <f>SUM(C120+F120+I120+L120+O120+R120)</f>
        <v>9980</v>
      </c>
      <c r="V120" s="26">
        <f>SUM(D120+G120+J120+M120+P120+S120)</f>
        <v>9980</v>
      </c>
      <c r="W120" s="26">
        <f>SUM(E120+H120+N120+Q120+K120+T120)</f>
        <v>7066</v>
      </c>
      <c r="X120" s="29"/>
    </row>
    <row r="121" spans="1:24" ht="16.5" hidden="1">
      <c r="A121" s="4" t="s">
        <v>223</v>
      </c>
      <c r="B121" s="4" t="s">
        <v>224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6">
        <f>SUM(C121+F121+I121+L121+O121+R121)</f>
        <v>0</v>
      </c>
      <c r="V121" s="26">
        <f>SUM(D121+G121+J121+M121+P121+S121)</f>
        <v>0</v>
      </c>
      <c r="W121" s="26">
        <f>SUM(E121+H121+N121+Q121+K121+T121)</f>
        <v>0</v>
      </c>
      <c r="X121" s="29"/>
    </row>
    <row r="122" spans="1:24" ht="16.5" hidden="1">
      <c r="A122" s="5" t="s">
        <v>225</v>
      </c>
      <c r="B122" s="5" t="s">
        <v>39</v>
      </c>
      <c r="C122" s="27">
        <f>SUM(C123+C124)</f>
        <v>0</v>
      </c>
      <c r="D122" s="27">
        <f aca="true" t="shared" si="55" ref="D122:X122">SUM(D123+D124)</f>
        <v>0</v>
      </c>
      <c r="E122" s="27">
        <f t="shared" si="55"/>
        <v>0</v>
      </c>
      <c r="F122" s="27">
        <f t="shared" si="55"/>
        <v>0</v>
      </c>
      <c r="G122" s="27">
        <f t="shared" si="55"/>
        <v>0</v>
      </c>
      <c r="H122" s="27">
        <f t="shared" si="55"/>
        <v>0</v>
      </c>
      <c r="I122" s="27">
        <f t="shared" si="55"/>
        <v>0</v>
      </c>
      <c r="J122" s="27">
        <f t="shared" si="55"/>
        <v>0</v>
      </c>
      <c r="K122" s="27">
        <f t="shared" si="55"/>
        <v>0</v>
      </c>
      <c r="L122" s="27">
        <f t="shared" si="55"/>
        <v>0</v>
      </c>
      <c r="M122" s="27">
        <f t="shared" si="55"/>
        <v>0</v>
      </c>
      <c r="N122" s="27">
        <f t="shared" si="55"/>
        <v>0</v>
      </c>
      <c r="O122" s="27">
        <f t="shared" si="55"/>
        <v>0</v>
      </c>
      <c r="P122" s="27">
        <f t="shared" si="55"/>
        <v>0</v>
      </c>
      <c r="Q122" s="27">
        <f t="shared" si="55"/>
        <v>0</v>
      </c>
      <c r="R122" s="27">
        <f t="shared" si="55"/>
        <v>0</v>
      </c>
      <c r="S122" s="27">
        <f t="shared" si="55"/>
        <v>0</v>
      </c>
      <c r="T122" s="27">
        <f t="shared" si="55"/>
        <v>0</v>
      </c>
      <c r="U122" s="30">
        <f t="shared" si="55"/>
        <v>0</v>
      </c>
      <c r="V122" s="30">
        <f t="shared" si="55"/>
        <v>0</v>
      </c>
      <c r="W122" s="30">
        <f t="shared" si="55"/>
        <v>0</v>
      </c>
      <c r="X122" s="27">
        <f t="shared" si="55"/>
        <v>0</v>
      </c>
    </row>
    <row r="123" spans="1:24" ht="16.5" hidden="1">
      <c r="A123" s="4" t="s">
        <v>226</v>
      </c>
      <c r="B123" s="4" t="s">
        <v>41</v>
      </c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6">
        <f>SUM(C123+F123+I123+L123+O123+R123)</f>
        <v>0</v>
      </c>
      <c r="V123" s="26">
        <f>SUM(D123+G123+J123+M123+P123+S123)</f>
        <v>0</v>
      </c>
      <c r="W123" s="26">
        <f>SUM(E123+H123+N123+Q123+K123+T123)</f>
        <v>0</v>
      </c>
      <c r="X123" s="29"/>
    </row>
    <row r="124" spans="1:24" ht="16.5" hidden="1">
      <c r="A124" s="4" t="s">
        <v>227</v>
      </c>
      <c r="B124" s="4" t="s">
        <v>43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6">
        <f>SUM(C124+F124+I124+L124+O124+R124)</f>
        <v>0</v>
      </c>
      <c r="V124" s="26">
        <f>SUM(D124+G124+J124+M124+P124+S124)</f>
        <v>0</v>
      </c>
      <c r="W124" s="26">
        <f>SUM(E124+H124+N124+Q124+K124+T124)</f>
        <v>0</v>
      </c>
      <c r="X124" s="29"/>
    </row>
    <row r="125" spans="1:24" ht="16.5" hidden="1">
      <c r="A125" s="5" t="s">
        <v>228</v>
      </c>
      <c r="B125" s="5" t="s">
        <v>45</v>
      </c>
      <c r="C125" s="27">
        <f>SUM(C126+C127+C128+C129+C130+C131+C132+C133)</f>
        <v>4616</v>
      </c>
      <c r="D125" s="27">
        <f aca="true" t="shared" si="56" ref="D125:X125">SUM(D126+D127+D128+D129+D130+D131+D132+D133)</f>
        <v>4616</v>
      </c>
      <c r="E125" s="27">
        <f t="shared" si="56"/>
        <v>3034</v>
      </c>
      <c r="F125" s="27">
        <f t="shared" si="56"/>
        <v>0</v>
      </c>
      <c r="G125" s="27">
        <f t="shared" si="56"/>
        <v>0</v>
      </c>
      <c r="H125" s="27">
        <f t="shared" si="56"/>
        <v>0</v>
      </c>
      <c r="I125" s="27">
        <f t="shared" si="56"/>
        <v>0</v>
      </c>
      <c r="J125" s="27">
        <f t="shared" si="56"/>
        <v>0</v>
      </c>
      <c r="K125" s="27">
        <f t="shared" si="56"/>
        <v>0</v>
      </c>
      <c r="L125" s="27">
        <f t="shared" si="56"/>
        <v>0</v>
      </c>
      <c r="M125" s="27">
        <f t="shared" si="56"/>
        <v>0</v>
      </c>
      <c r="N125" s="27">
        <f t="shared" si="56"/>
        <v>0</v>
      </c>
      <c r="O125" s="27">
        <f t="shared" si="56"/>
        <v>0</v>
      </c>
      <c r="P125" s="27">
        <f t="shared" si="56"/>
        <v>0</v>
      </c>
      <c r="Q125" s="27">
        <f t="shared" si="56"/>
        <v>0</v>
      </c>
      <c r="R125" s="27">
        <f t="shared" si="56"/>
        <v>0</v>
      </c>
      <c r="S125" s="27">
        <f t="shared" si="56"/>
        <v>0</v>
      </c>
      <c r="T125" s="27">
        <f t="shared" si="56"/>
        <v>0</v>
      </c>
      <c r="U125" s="30">
        <f t="shared" si="56"/>
        <v>4616</v>
      </c>
      <c r="V125" s="30">
        <f t="shared" si="56"/>
        <v>4616</v>
      </c>
      <c r="W125" s="30">
        <f t="shared" si="56"/>
        <v>3034</v>
      </c>
      <c r="X125" s="27">
        <f t="shared" si="56"/>
        <v>0</v>
      </c>
    </row>
    <row r="126" spans="1:24" ht="16.5" hidden="1">
      <c r="A126" s="4" t="s">
        <v>229</v>
      </c>
      <c r="B126" s="4" t="s">
        <v>47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6">
        <f aca="true" t="shared" si="57" ref="U126:U133">SUM(C126+F126+I126+L126+O126+R126)</f>
        <v>0</v>
      </c>
      <c r="V126" s="26">
        <f aca="true" t="shared" si="58" ref="V126:V133">SUM(D126+G126+J126+M126+P126+S126)</f>
        <v>0</v>
      </c>
      <c r="W126" s="26">
        <f aca="true" t="shared" si="59" ref="W126:W133">SUM(E126+H126+N126+Q126+K126+T126)</f>
        <v>0</v>
      </c>
      <c r="X126" s="29"/>
    </row>
    <row r="127" spans="1:24" ht="16.5" hidden="1">
      <c r="A127" s="4" t="s">
        <v>230</v>
      </c>
      <c r="B127" s="4" t="s">
        <v>49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6">
        <f t="shared" si="57"/>
        <v>0</v>
      </c>
      <c r="V127" s="26">
        <f t="shared" si="58"/>
        <v>0</v>
      </c>
      <c r="W127" s="26">
        <f t="shared" si="59"/>
        <v>0</v>
      </c>
      <c r="X127" s="29"/>
    </row>
    <row r="128" spans="1:24" ht="16.5" hidden="1">
      <c r="A128" s="4" t="s">
        <v>231</v>
      </c>
      <c r="B128" s="4" t="s">
        <v>51</v>
      </c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6">
        <f t="shared" si="57"/>
        <v>0</v>
      </c>
      <c r="V128" s="26">
        <f t="shared" si="58"/>
        <v>0</v>
      </c>
      <c r="W128" s="26">
        <f t="shared" si="59"/>
        <v>0</v>
      </c>
      <c r="X128" s="29"/>
    </row>
    <row r="129" spans="1:24" ht="16.5" hidden="1">
      <c r="A129" s="4" t="s">
        <v>232</v>
      </c>
      <c r="B129" s="4" t="s">
        <v>53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6">
        <f t="shared" si="57"/>
        <v>0</v>
      </c>
      <c r="V129" s="26">
        <f t="shared" si="58"/>
        <v>0</v>
      </c>
      <c r="W129" s="26">
        <f t="shared" si="59"/>
        <v>0</v>
      </c>
      <c r="X129" s="29"/>
    </row>
    <row r="130" spans="1:24" ht="16.5" hidden="1">
      <c r="A130" s="4" t="s">
        <v>233</v>
      </c>
      <c r="B130" s="4" t="s">
        <v>55</v>
      </c>
      <c r="C130" s="29">
        <v>4616</v>
      </c>
      <c r="D130" s="29">
        <v>4616</v>
      </c>
      <c r="E130" s="29">
        <v>3034</v>
      </c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6">
        <f t="shared" si="57"/>
        <v>4616</v>
      </c>
      <c r="V130" s="26">
        <f t="shared" si="58"/>
        <v>4616</v>
      </c>
      <c r="W130" s="26">
        <f t="shared" si="59"/>
        <v>3034</v>
      </c>
      <c r="X130" s="29"/>
    </row>
    <row r="131" spans="1:24" ht="16.5" hidden="1">
      <c r="A131" s="4" t="s">
        <v>234</v>
      </c>
      <c r="B131" s="4" t="s">
        <v>57</v>
      </c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6">
        <f t="shared" si="57"/>
        <v>0</v>
      </c>
      <c r="V131" s="26">
        <f t="shared" si="58"/>
        <v>0</v>
      </c>
      <c r="W131" s="26">
        <f t="shared" si="59"/>
        <v>0</v>
      </c>
      <c r="X131" s="29"/>
    </row>
    <row r="132" spans="1:24" ht="16.5" hidden="1">
      <c r="A132" s="4" t="s">
        <v>235</v>
      </c>
      <c r="B132" s="4" t="s">
        <v>59</v>
      </c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6">
        <f t="shared" si="57"/>
        <v>0</v>
      </c>
      <c r="V132" s="26">
        <f t="shared" si="58"/>
        <v>0</v>
      </c>
      <c r="W132" s="26">
        <f t="shared" si="59"/>
        <v>0</v>
      </c>
      <c r="X132" s="29"/>
    </row>
    <row r="133" spans="1:24" ht="16.5" hidden="1">
      <c r="A133" s="4" t="s">
        <v>236</v>
      </c>
      <c r="B133" s="4" t="s">
        <v>61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6">
        <f t="shared" si="57"/>
        <v>0</v>
      </c>
      <c r="V133" s="26">
        <f t="shared" si="58"/>
        <v>0</v>
      </c>
      <c r="W133" s="26">
        <f t="shared" si="59"/>
        <v>0</v>
      </c>
      <c r="X133" s="29"/>
    </row>
    <row r="134" spans="1:24" ht="16.5" hidden="1">
      <c r="A134" s="5" t="s">
        <v>237</v>
      </c>
      <c r="B134" s="5" t="s">
        <v>63</v>
      </c>
      <c r="C134" s="27">
        <f>SUM(C135)</f>
        <v>88</v>
      </c>
      <c r="D134" s="27">
        <f aca="true" t="shared" si="60" ref="D134:X134">SUM(D135)</f>
        <v>88</v>
      </c>
      <c r="E134" s="27">
        <f t="shared" si="60"/>
        <v>0</v>
      </c>
      <c r="F134" s="27">
        <f t="shared" si="60"/>
        <v>0</v>
      </c>
      <c r="G134" s="27">
        <f t="shared" si="60"/>
        <v>0</v>
      </c>
      <c r="H134" s="27">
        <f t="shared" si="60"/>
        <v>0</v>
      </c>
      <c r="I134" s="27">
        <f t="shared" si="60"/>
        <v>0</v>
      </c>
      <c r="J134" s="27">
        <f t="shared" si="60"/>
        <v>0</v>
      </c>
      <c r="K134" s="27">
        <f t="shared" si="60"/>
        <v>0</v>
      </c>
      <c r="L134" s="27">
        <f t="shared" si="60"/>
        <v>0</v>
      </c>
      <c r="M134" s="27">
        <f t="shared" si="60"/>
        <v>0</v>
      </c>
      <c r="N134" s="27">
        <f t="shared" si="60"/>
        <v>0</v>
      </c>
      <c r="O134" s="27">
        <f t="shared" si="60"/>
        <v>0</v>
      </c>
      <c r="P134" s="27">
        <f t="shared" si="60"/>
        <v>0</v>
      </c>
      <c r="Q134" s="27">
        <f t="shared" si="60"/>
        <v>0</v>
      </c>
      <c r="R134" s="27">
        <f t="shared" si="60"/>
        <v>0</v>
      </c>
      <c r="S134" s="27">
        <f t="shared" si="60"/>
        <v>0</v>
      </c>
      <c r="T134" s="27">
        <f t="shared" si="60"/>
        <v>0</v>
      </c>
      <c r="U134" s="30">
        <f t="shared" si="60"/>
        <v>88</v>
      </c>
      <c r="V134" s="30">
        <f t="shared" si="60"/>
        <v>88</v>
      </c>
      <c r="W134" s="30">
        <f t="shared" si="60"/>
        <v>0</v>
      </c>
      <c r="X134" s="27">
        <f t="shared" si="60"/>
        <v>0</v>
      </c>
    </row>
    <row r="135" spans="1:24" ht="16.5" hidden="1">
      <c r="A135" s="4" t="s">
        <v>238</v>
      </c>
      <c r="B135" s="4" t="s">
        <v>65</v>
      </c>
      <c r="C135" s="29">
        <v>88</v>
      </c>
      <c r="D135" s="29">
        <v>88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6">
        <f>SUM(C135+F135+I135+L135+O135+R135)</f>
        <v>88</v>
      </c>
      <c r="V135" s="26">
        <f>SUM(D135+G135+J135+M135+P135+S135)</f>
        <v>88</v>
      </c>
      <c r="W135" s="26">
        <f>SUM(E135+H135+N135+Q135+K135+T135)</f>
        <v>0</v>
      </c>
      <c r="X135" s="29"/>
    </row>
    <row r="136" spans="1:24" ht="16.5" hidden="1">
      <c r="A136" s="5" t="s">
        <v>239</v>
      </c>
      <c r="B136" s="5" t="s">
        <v>67</v>
      </c>
      <c r="C136" s="27">
        <f>SUM(C137)</f>
        <v>0</v>
      </c>
      <c r="D136" s="27">
        <f aca="true" t="shared" si="61" ref="D136:X136">SUM(D137)</f>
        <v>0</v>
      </c>
      <c r="E136" s="27">
        <f t="shared" si="61"/>
        <v>0</v>
      </c>
      <c r="F136" s="27">
        <f t="shared" si="61"/>
        <v>0</v>
      </c>
      <c r="G136" s="27">
        <f t="shared" si="61"/>
        <v>0</v>
      </c>
      <c r="H136" s="27">
        <f t="shared" si="61"/>
        <v>0</v>
      </c>
      <c r="I136" s="27">
        <f t="shared" si="61"/>
        <v>0</v>
      </c>
      <c r="J136" s="27">
        <f t="shared" si="61"/>
        <v>0</v>
      </c>
      <c r="K136" s="27">
        <f t="shared" si="61"/>
        <v>0</v>
      </c>
      <c r="L136" s="27">
        <f t="shared" si="61"/>
        <v>0</v>
      </c>
      <c r="M136" s="27">
        <f t="shared" si="61"/>
        <v>0</v>
      </c>
      <c r="N136" s="27">
        <f t="shared" si="61"/>
        <v>0</v>
      </c>
      <c r="O136" s="27">
        <f t="shared" si="61"/>
        <v>0</v>
      </c>
      <c r="P136" s="27">
        <f t="shared" si="61"/>
        <v>0</v>
      </c>
      <c r="Q136" s="27">
        <f t="shared" si="61"/>
        <v>0</v>
      </c>
      <c r="R136" s="27">
        <f t="shared" si="61"/>
        <v>0</v>
      </c>
      <c r="S136" s="27">
        <f t="shared" si="61"/>
        <v>0</v>
      </c>
      <c r="T136" s="27">
        <f t="shared" si="61"/>
        <v>0</v>
      </c>
      <c r="U136" s="30">
        <f t="shared" si="61"/>
        <v>0</v>
      </c>
      <c r="V136" s="30">
        <f t="shared" si="61"/>
        <v>0</v>
      </c>
      <c r="W136" s="30">
        <f t="shared" si="61"/>
        <v>0</v>
      </c>
      <c r="X136" s="27">
        <f t="shared" si="61"/>
        <v>0</v>
      </c>
    </row>
    <row r="137" spans="1:24" ht="16.5" hidden="1">
      <c r="A137" s="4" t="s">
        <v>240</v>
      </c>
      <c r="B137" s="4" t="s">
        <v>69</v>
      </c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6">
        <f>SUM(C137+F137+I137+L137+O137+R137)</f>
        <v>0</v>
      </c>
      <c r="V137" s="26">
        <f>SUM(D137+G137+J137+M137+P137+S137)</f>
        <v>0</v>
      </c>
      <c r="W137" s="26">
        <f>SUM(E137+H137+N137+Q137+K137+T137)</f>
        <v>0</v>
      </c>
      <c r="X137" s="29"/>
    </row>
    <row r="138" spans="1:24" ht="16.5" hidden="1">
      <c r="A138" s="5" t="s">
        <v>241</v>
      </c>
      <c r="B138" s="5" t="s">
        <v>71</v>
      </c>
      <c r="C138" s="27">
        <f>SUM(C139+C140+C141+C142+C143+C144+C145+C146)</f>
        <v>3336</v>
      </c>
      <c r="D138" s="27">
        <f aca="true" t="shared" si="62" ref="D138:X138">SUM(D139+D140+D141+D142+D143+D144+D145+D146)</f>
        <v>7336</v>
      </c>
      <c r="E138" s="27">
        <f t="shared" si="62"/>
        <v>5085</v>
      </c>
      <c r="F138" s="27">
        <f t="shared" si="62"/>
        <v>0</v>
      </c>
      <c r="G138" s="27">
        <f t="shared" si="62"/>
        <v>0</v>
      </c>
      <c r="H138" s="27">
        <f t="shared" si="62"/>
        <v>0</v>
      </c>
      <c r="I138" s="27">
        <f t="shared" si="62"/>
        <v>0</v>
      </c>
      <c r="J138" s="27">
        <f t="shared" si="62"/>
        <v>0</v>
      </c>
      <c r="K138" s="27">
        <f t="shared" si="62"/>
        <v>0</v>
      </c>
      <c r="L138" s="27">
        <f t="shared" si="62"/>
        <v>0</v>
      </c>
      <c r="M138" s="27">
        <f t="shared" si="62"/>
        <v>0</v>
      </c>
      <c r="N138" s="27">
        <f t="shared" si="62"/>
        <v>0</v>
      </c>
      <c r="O138" s="27">
        <f t="shared" si="62"/>
        <v>0</v>
      </c>
      <c r="P138" s="27">
        <f t="shared" si="62"/>
        <v>0</v>
      </c>
      <c r="Q138" s="27">
        <f t="shared" si="62"/>
        <v>0</v>
      </c>
      <c r="R138" s="27">
        <f t="shared" si="62"/>
        <v>0</v>
      </c>
      <c r="S138" s="27">
        <f t="shared" si="62"/>
        <v>0</v>
      </c>
      <c r="T138" s="27">
        <f t="shared" si="62"/>
        <v>0</v>
      </c>
      <c r="U138" s="30">
        <f t="shared" si="62"/>
        <v>3336</v>
      </c>
      <c r="V138" s="30">
        <f t="shared" si="62"/>
        <v>7336</v>
      </c>
      <c r="W138" s="30">
        <f t="shared" si="62"/>
        <v>5085</v>
      </c>
      <c r="X138" s="27">
        <f t="shared" si="62"/>
        <v>0</v>
      </c>
    </row>
    <row r="139" spans="1:24" ht="16.5" hidden="1">
      <c r="A139" s="4" t="s">
        <v>242</v>
      </c>
      <c r="B139" s="4" t="s">
        <v>73</v>
      </c>
      <c r="C139" s="29"/>
      <c r="D139" s="29">
        <v>3500</v>
      </c>
      <c r="E139" s="29">
        <v>2887</v>
      </c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6">
        <f aca="true" t="shared" si="63" ref="U139:U146">SUM(C139+F139+I139+L139+O139+R139)</f>
        <v>0</v>
      </c>
      <c r="V139" s="26">
        <f aca="true" t="shared" si="64" ref="V139:V146">SUM(D139+G139+J139+M139+P139+S139)</f>
        <v>3500</v>
      </c>
      <c r="W139" s="26">
        <f aca="true" t="shared" si="65" ref="W139:W146">SUM(E139+H139+N139+Q139+K139+T139)</f>
        <v>2887</v>
      </c>
      <c r="X139" s="29"/>
    </row>
    <row r="140" spans="1:24" ht="16.5" hidden="1">
      <c r="A140" s="4" t="s">
        <v>243</v>
      </c>
      <c r="B140" s="4" t="s">
        <v>75</v>
      </c>
      <c r="C140" s="29">
        <v>657</v>
      </c>
      <c r="D140" s="29">
        <v>657</v>
      </c>
      <c r="E140" s="29">
        <v>476</v>
      </c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6">
        <f t="shared" si="63"/>
        <v>657</v>
      </c>
      <c r="V140" s="26">
        <f t="shared" si="64"/>
        <v>657</v>
      </c>
      <c r="W140" s="26">
        <f t="shared" si="65"/>
        <v>476</v>
      </c>
      <c r="X140" s="29"/>
    </row>
    <row r="141" spans="1:24" ht="16.5" hidden="1">
      <c r="A141" s="4" t="s">
        <v>244</v>
      </c>
      <c r="B141" s="4" t="s">
        <v>77</v>
      </c>
      <c r="C141" s="29">
        <v>1745</v>
      </c>
      <c r="D141" s="29">
        <v>1745</v>
      </c>
      <c r="E141" s="29">
        <v>1257</v>
      </c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6">
        <f t="shared" si="63"/>
        <v>1745</v>
      </c>
      <c r="V141" s="26">
        <f t="shared" si="64"/>
        <v>1745</v>
      </c>
      <c r="W141" s="26">
        <f t="shared" si="65"/>
        <v>1257</v>
      </c>
      <c r="X141" s="29"/>
    </row>
    <row r="142" spans="1:24" ht="16.5" hidden="1">
      <c r="A142" s="4" t="s">
        <v>245</v>
      </c>
      <c r="B142" s="4" t="s">
        <v>79</v>
      </c>
      <c r="C142" s="29">
        <v>934</v>
      </c>
      <c r="D142" s="29">
        <v>1434</v>
      </c>
      <c r="E142" s="29">
        <v>465</v>
      </c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6">
        <f t="shared" si="63"/>
        <v>934</v>
      </c>
      <c r="V142" s="26">
        <f t="shared" si="64"/>
        <v>1434</v>
      </c>
      <c r="W142" s="26">
        <f t="shared" si="65"/>
        <v>465</v>
      </c>
      <c r="X142" s="29"/>
    </row>
    <row r="143" spans="1:24" ht="16.5" hidden="1">
      <c r="A143" s="4" t="s">
        <v>246</v>
      </c>
      <c r="B143" s="4" t="s">
        <v>81</v>
      </c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6">
        <f t="shared" si="63"/>
        <v>0</v>
      </c>
      <c r="V143" s="26">
        <f t="shared" si="64"/>
        <v>0</v>
      </c>
      <c r="W143" s="26">
        <f t="shared" si="65"/>
        <v>0</v>
      </c>
      <c r="X143" s="29"/>
    </row>
    <row r="144" spans="1:24" ht="16.5" hidden="1">
      <c r="A144" s="4" t="s">
        <v>247</v>
      </c>
      <c r="B144" s="4" t="s">
        <v>83</v>
      </c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6">
        <f t="shared" si="63"/>
        <v>0</v>
      </c>
      <c r="V144" s="26">
        <f t="shared" si="64"/>
        <v>0</v>
      </c>
      <c r="W144" s="26">
        <f t="shared" si="65"/>
        <v>0</v>
      </c>
      <c r="X144" s="29"/>
    </row>
    <row r="145" spans="1:24" ht="16.5" hidden="1">
      <c r="A145" s="4" t="s">
        <v>248</v>
      </c>
      <c r="B145" s="4" t="s">
        <v>85</v>
      </c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6">
        <f t="shared" si="63"/>
        <v>0</v>
      </c>
      <c r="V145" s="26">
        <f t="shared" si="64"/>
        <v>0</v>
      </c>
      <c r="W145" s="26">
        <f t="shared" si="65"/>
        <v>0</v>
      </c>
      <c r="X145" s="29"/>
    </row>
    <row r="146" spans="1:24" ht="16.5" hidden="1">
      <c r="A146" s="4" t="s">
        <v>249</v>
      </c>
      <c r="B146" s="4" t="s">
        <v>87</v>
      </c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6">
        <f t="shared" si="63"/>
        <v>0</v>
      </c>
      <c r="V146" s="26">
        <f t="shared" si="64"/>
        <v>0</v>
      </c>
      <c r="W146" s="26">
        <f t="shared" si="65"/>
        <v>0</v>
      </c>
      <c r="X146" s="29"/>
    </row>
    <row r="147" spans="1:24" ht="16.5" hidden="1">
      <c r="A147" s="5" t="s">
        <v>250</v>
      </c>
      <c r="B147" s="5" t="s">
        <v>251</v>
      </c>
      <c r="C147" s="27">
        <f>SUM(C148+C149)</f>
        <v>5643</v>
      </c>
      <c r="D147" s="27">
        <f aca="true" t="shared" si="66" ref="D147:X147">SUM(D148+D149)</f>
        <v>5643</v>
      </c>
      <c r="E147" s="27">
        <f t="shared" si="66"/>
        <v>3743</v>
      </c>
      <c r="F147" s="27">
        <f t="shared" si="66"/>
        <v>0</v>
      </c>
      <c r="G147" s="27">
        <f t="shared" si="66"/>
        <v>0</v>
      </c>
      <c r="H147" s="27">
        <f t="shared" si="66"/>
        <v>0</v>
      </c>
      <c r="I147" s="27">
        <f t="shared" si="66"/>
        <v>0</v>
      </c>
      <c r="J147" s="27">
        <f t="shared" si="66"/>
        <v>0</v>
      </c>
      <c r="K147" s="27">
        <f t="shared" si="66"/>
        <v>0</v>
      </c>
      <c r="L147" s="27">
        <f t="shared" si="66"/>
        <v>0</v>
      </c>
      <c r="M147" s="27">
        <f t="shared" si="66"/>
        <v>0</v>
      </c>
      <c r="N147" s="27">
        <f t="shared" si="66"/>
        <v>0</v>
      </c>
      <c r="O147" s="27">
        <f t="shared" si="66"/>
        <v>0</v>
      </c>
      <c r="P147" s="27">
        <f t="shared" si="66"/>
        <v>0</v>
      </c>
      <c r="Q147" s="27">
        <f t="shared" si="66"/>
        <v>0</v>
      </c>
      <c r="R147" s="27">
        <f t="shared" si="66"/>
        <v>0</v>
      </c>
      <c r="S147" s="27">
        <f t="shared" si="66"/>
        <v>0</v>
      </c>
      <c r="T147" s="27">
        <f t="shared" si="66"/>
        <v>0</v>
      </c>
      <c r="U147" s="30">
        <f t="shared" si="66"/>
        <v>5643</v>
      </c>
      <c r="V147" s="30">
        <f t="shared" si="66"/>
        <v>5643</v>
      </c>
      <c r="W147" s="30">
        <f t="shared" si="66"/>
        <v>3743</v>
      </c>
      <c r="X147" s="27">
        <f t="shared" si="66"/>
        <v>0</v>
      </c>
    </row>
    <row r="148" spans="1:24" ht="16.5" hidden="1">
      <c r="A148" s="4" t="s">
        <v>252</v>
      </c>
      <c r="B148" s="4" t="s">
        <v>253</v>
      </c>
      <c r="C148" s="29">
        <v>5643</v>
      </c>
      <c r="D148" s="29">
        <v>5643</v>
      </c>
      <c r="E148" s="29">
        <v>3743</v>
      </c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6">
        <f>SUM(C148+F148+I148+L148+O148+R148)</f>
        <v>5643</v>
      </c>
      <c r="V148" s="26">
        <f>SUM(D148+G148+J148+M148+P148+S148)</f>
        <v>5643</v>
      </c>
      <c r="W148" s="26">
        <f>SUM(E148+H148+N148+Q148+K148+T148)</f>
        <v>3743</v>
      </c>
      <c r="X148" s="29"/>
    </row>
    <row r="149" spans="1:24" ht="16.5" hidden="1">
      <c r="A149" s="4" t="s">
        <v>254</v>
      </c>
      <c r="B149" s="4" t="s">
        <v>93</v>
      </c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6">
        <f>SUM(C149+F149+I149+L149+O149+R149)</f>
        <v>0</v>
      </c>
      <c r="V149" s="26">
        <f>SUM(D149+G149+J149+M149+P149+S149)</f>
        <v>0</v>
      </c>
      <c r="W149" s="26">
        <f>SUM(E149+H149+N149+Q149+K149+T149)</f>
        <v>0</v>
      </c>
      <c r="X149" s="29"/>
    </row>
    <row r="150" spans="1:24" ht="16.5" hidden="1">
      <c r="A150" s="5" t="s">
        <v>255</v>
      </c>
      <c r="B150" s="5" t="s">
        <v>95</v>
      </c>
      <c r="C150" s="27">
        <f>SUM(C151+C152)</f>
        <v>0</v>
      </c>
      <c r="D150" s="27">
        <f aca="true" t="shared" si="67" ref="D150:X150">SUM(D151+D152)</f>
        <v>0</v>
      </c>
      <c r="E150" s="27">
        <f t="shared" si="67"/>
        <v>0</v>
      </c>
      <c r="F150" s="27">
        <f t="shared" si="67"/>
        <v>0</v>
      </c>
      <c r="G150" s="27">
        <f t="shared" si="67"/>
        <v>0</v>
      </c>
      <c r="H150" s="27">
        <f t="shared" si="67"/>
        <v>0</v>
      </c>
      <c r="I150" s="27">
        <f t="shared" si="67"/>
        <v>0</v>
      </c>
      <c r="J150" s="27">
        <f t="shared" si="67"/>
        <v>0</v>
      </c>
      <c r="K150" s="27">
        <f t="shared" si="67"/>
        <v>0</v>
      </c>
      <c r="L150" s="27">
        <f t="shared" si="67"/>
        <v>0</v>
      </c>
      <c r="M150" s="27">
        <f t="shared" si="67"/>
        <v>0</v>
      </c>
      <c r="N150" s="27">
        <f t="shared" si="67"/>
        <v>0</v>
      </c>
      <c r="O150" s="27">
        <f t="shared" si="67"/>
        <v>0</v>
      </c>
      <c r="P150" s="27">
        <f t="shared" si="67"/>
        <v>0</v>
      </c>
      <c r="Q150" s="27">
        <f t="shared" si="67"/>
        <v>0</v>
      </c>
      <c r="R150" s="27">
        <f t="shared" si="67"/>
        <v>0</v>
      </c>
      <c r="S150" s="27">
        <f t="shared" si="67"/>
        <v>0</v>
      </c>
      <c r="T150" s="27">
        <f t="shared" si="67"/>
        <v>0</v>
      </c>
      <c r="U150" s="30">
        <f t="shared" si="67"/>
        <v>0</v>
      </c>
      <c r="V150" s="30">
        <f t="shared" si="67"/>
        <v>0</v>
      </c>
      <c r="W150" s="30">
        <f t="shared" si="67"/>
        <v>0</v>
      </c>
      <c r="X150" s="27">
        <f t="shared" si="67"/>
        <v>0</v>
      </c>
    </row>
    <row r="151" spans="1:24" ht="16.5" hidden="1">
      <c r="A151" s="4" t="s">
        <v>256</v>
      </c>
      <c r="B151" s="4" t="s">
        <v>99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6">
        <f aca="true" t="shared" si="68" ref="U151:V153">SUM(C151+F151+I151+L151+O151+R151)</f>
        <v>0</v>
      </c>
      <c r="V151" s="26">
        <f t="shared" si="68"/>
        <v>0</v>
      </c>
      <c r="W151" s="26">
        <f>SUM(E151+H151+N151+Q151+K151+T151)</f>
        <v>0</v>
      </c>
      <c r="X151" s="25"/>
    </row>
    <row r="152" spans="1:24" ht="16.5" hidden="1">
      <c r="A152" s="4" t="s">
        <v>257</v>
      </c>
      <c r="B152" s="4" t="s">
        <v>101</v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6">
        <f t="shared" si="68"/>
        <v>0</v>
      </c>
      <c r="V152" s="26">
        <f t="shared" si="68"/>
        <v>0</v>
      </c>
      <c r="W152" s="26">
        <f>SUM(E152+H152+N152+Q152+K152+T152)</f>
        <v>0</v>
      </c>
      <c r="X152" s="25"/>
    </row>
    <row r="153" spans="1:24" ht="16.5" hidden="1">
      <c r="A153" s="5" t="s">
        <v>258</v>
      </c>
      <c r="B153" s="5" t="s">
        <v>259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6">
        <f t="shared" si="68"/>
        <v>0</v>
      </c>
      <c r="V153" s="26">
        <f t="shared" si="68"/>
        <v>0</v>
      </c>
      <c r="W153" s="26">
        <f>SUM(E153+H153+N153+Q153+K153+T153)</f>
        <v>0</v>
      </c>
      <c r="X153" s="25"/>
    </row>
    <row r="154" spans="1:24" ht="16.5" hidden="1">
      <c r="A154" s="5" t="s">
        <v>260</v>
      </c>
      <c r="B154" s="5" t="s">
        <v>115</v>
      </c>
      <c r="C154" s="27">
        <f>SUM(C155+C156)</f>
        <v>0</v>
      </c>
      <c r="D154" s="27">
        <f aca="true" t="shared" si="69" ref="D154:X154">SUM(D155+D156)</f>
        <v>0</v>
      </c>
      <c r="E154" s="27">
        <f t="shared" si="69"/>
        <v>0</v>
      </c>
      <c r="F154" s="27">
        <f t="shared" si="69"/>
        <v>0</v>
      </c>
      <c r="G154" s="27">
        <f t="shared" si="69"/>
        <v>0</v>
      </c>
      <c r="H154" s="27">
        <f t="shared" si="69"/>
        <v>0</v>
      </c>
      <c r="I154" s="27">
        <f t="shared" si="69"/>
        <v>0</v>
      </c>
      <c r="J154" s="27">
        <f t="shared" si="69"/>
        <v>0</v>
      </c>
      <c r="K154" s="27">
        <f t="shared" si="69"/>
        <v>0</v>
      </c>
      <c r="L154" s="27">
        <f t="shared" si="69"/>
        <v>0</v>
      </c>
      <c r="M154" s="27">
        <f t="shared" si="69"/>
        <v>0</v>
      </c>
      <c r="N154" s="27">
        <f t="shared" si="69"/>
        <v>0</v>
      </c>
      <c r="O154" s="27">
        <f t="shared" si="69"/>
        <v>0</v>
      </c>
      <c r="P154" s="27">
        <f t="shared" si="69"/>
        <v>0</v>
      </c>
      <c r="Q154" s="27">
        <f t="shared" si="69"/>
        <v>0</v>
      </c>
      <c r="R154" s="27">
        <f t="shared" si="69"/>
        <v>0</v>
      </c>
      <c r="S154" s="27">
        <f t="shared" si="69"/>
        <v>0</v>
      </c>
      <c r="T154" s="27">
        <f t="shared" si="69"/>
        <v>0</v>
      </c>
      <c r="U154" s="30">
        <f t="shared" si="69"/>
        <v>0</v>
      </c>
      <c r="V154" s="30">
        <f t="shared" si="69"/>
        <v>0</v>
      </c>
      <c r="W154" s="30">
        <f t="shared" si="69"/>
        <v>0</v>
      </c>
      <c r="X154" s="27">
        <f t="shared" si="69"/>
        <v>0</v>
      </c>
    </row>
    <row r="155" spans="1:24" ht="16.5" hidden="1">
      <c r="A155" s="4" t="s">
        <v>261</v>
      </c>
      <c r="B155" s="4" t="s">
        <v>117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6">
        <f aca="true" t="shared" si="70" ref="U155:V158">SUM(C155+F155+I155+L155+O155+R155)</f>
        <v>0</v>
      </c>
      <c r="V155" s="26">
        <f t="shared" si="70"/>
        <v>0</v>
      </c>
      <c r="W155" s="26">
        <f>SUM(E155+H155+N155+Q155+K155+T155)</f>
        <v>0</v>
      </c>
      <c r="X155" s="25"/>
    </row>
    <row r="156" spans="1:24" ht="16.5" hidden="1">
      <c r="A156" s="4" t="s">
        <v>262</v>
      </c>
      <c r="B156" s="4" t="s">
        <v>119</v>
      </c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6">
        <f t="shared" si="70"/>
        <v>0</v>
      </c>
      <c r="V156" s="26">
        <f t="shared" si="70"/>
        <v>0</v>
      </c>
      <c r="W156" s="26">
        <f>SUM(E156+H156+N156+Q156+K156+T156)</f>
        <v>0</v>
      </c>
      <c r="X156" s="25"/>
    </row>
    <row r="157" spans="1:24" ht="16.5" hidden="1">
      <c r="A157" s="5" t="s">
        <v>263</v>
      </c>
      <c r="B157" s="5" t="s">
        <v>264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6">
        <f t="shared" si="70"/>
        <v>0</v>
      </c>
      <c r="V157" s="26">
        <f t="shared" si="70"/>
        <v>0</v>
      </c>
      <c r="W157" s="26">
        <f>SUM(E157+H157+N157+Q157+K157+T157)</f>
        <v>0</v>
      </c>
      <c r="X157" s="25"/>
    </row>
    <row r="158" spans="1:24" ht="16.5" hidden="1">
      <c r="A158" s="5" t="s">
        <v>265</v>
      </c>
      <c r="B158" s="5" t="s">
        <v>266</v>
      </c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6">
        <f t="shared" si="70"/>
        <v>0</v>
      </c>
      <c r="V158" s="26">
        <f t="shared" si="70"/>
        <v>0</v>
      </c>
      <c r="W158" s="26">
        <f>SUM(E158+H158+N158+Q158+K158+T158)</f>
        <v>0</v>
      </c>
      <c r="X158" s="25"/>
    </row>
    <row r="159" spans="1:24" ht="16.5" hidden="1">
      <c r="A159" s="5" t="s">
        <v>267</v>
      </c>
      <c r="B159" s="5" t="s">
        <v>125</v>
      </c>
      <c r="C159" s="27">
        <f>SUM(C160+C161)</f>
        <v>0</v>
      </c>
      <c r="D159" s="27">
        <f aca="true" t="shared" si="71" ref="D159:X159">SUM(D160+D161)</f>
        <v>0</v>
      </c>
      <c r="E159" s="27">
        <f t="shared" si="71"/>
        <v>0</v>
      </c>
      <c r="F159" s="27">
        <f t="shared" si="71"/>
        <v>0</v>
      </c>
      <c r="G159" s="27">
        <f t="shared" si="71"/>
        <v>0</v>
      </c>
      <c r="H159" s="27">
        <f t="shared" si="71"/>
        <v>0</v>
      </c>
      <c r="I159" s="27">
        <f t="shared" si="71"/>
        <v>0</v>
      </c>
      <c r="J159" s="27">
        <f t="shared" si="71"/>
        <v>0</v>
      </c>
      <c r="K159" s="27">
        <f t="shared" si="71"/>
        <v>0</v>
      </c>
      <c r="L159" s="27">
        <f t="shared" si="71"/>
        <v>0</v>
      </c>
      <c r="M159" s="27">
        <f t="shared" si="71"/>
        <v>0</v>
      </c>
      <c r="N159" s="27">
        <f t="shared" si="71"/>
        <v>0</v>
      </c>
      <c r="O159" s="27">
        <f t="shared" si="71"/>
        <v>0</v>
      </c>
      <c r="P159" s="27">
        <f t="shared" si="71"/>
        <v>0</v>
      </c>
      <c r="Q159" s="27">
        <f t="shared" si="71"/>
        <v>0</v>
      </c>
      <c r="R159" s="27">
        <f t="shared" si="71"/>
        <v>0</v>
      </c>
      <c r="S159" s="27">
        <f t="shared" si="71"/>
        <v>0</v>
      </c>
      <c r="T159" s="27">
        <f t="shared" si="71"/>
        <v>0</v>
      </c>
      <c r="U159" s="30">
        <f t="shared" si="71"/>
        <v>0</v>
      </c>
      <c r="V159" s="30">
        <f t="shared" si="71"/>
        <v>0</v>
      </c>
      <c r="W159" s="30">
        <f t="shared" si="71"/>
        <v>0</v>
      </c>
      <c r="X159" s="27">
        <f t="shared" si="71"/>
        <v>0</v>
      </c>
    </row>
    <row r="160" spans="1:24" ht="16.5" hidden="1">
      <c r="A160" s="4" t="s">
        <v>268</v>
      </c>
      <c r="B160" s="4" t="s">
        <v>127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6">
        <f aca="true" t="shared" si="72" ref="U160:U166">SUM(C160+F160+I160+L160+O160+R160)</f>
        <v>0</v>
      </c>
      <c r="V160" s="26">
        <f aca="true" t="shared" si="73" ref="V160:V166">SUM(D160+G160+J160+M160+P160+S160)</f>
        <v>0</v>
      </c>
      <c r="W160" s="26">
        <f aca="true" t="shared" si="74" ref="W160:W166">SUM(E160+H160+N160+Q160+K160+T160)</f>
        <v>0</v>
      </c>
      <c r="X160" s="25"/>
    </row>
    <row r="161" spans="1:24" ht="16.5" hidden="1">
      <c r="A161" s="4" t="s">
        <v>269</v>
      </c>
      <c r="B161" s="4" t="s">
        <v>129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6">
        <f t="shared" si="72"/>
        <v>0</v>
      </c>
      <c r="V161" s="26">
        <f t="shared" si="73"/>
        <v>0</v>
      </c>
      <c r="W161" s="26">
        <f t="shared" si="74"/>
        <v>0</v>
      </c>
      <c r="X161" s="25"/>
    </row>
    <row r="162" spans="1:24" ht="16.5" hidden="1">
      <c r="A162" s="5" t="s">
        <v>270</v>
      </c>
      <c r="B162" s="5" t="s">
        <v>131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6">
        <f t="shared" si="72"/>
        <v>0</v>
      </c>
      <c r="V162" s="26">
        <f t="shared" si="73"/>
        <v>0</v>
      </c>
      <c r="W162" s="26">
        <f t="shared" si="74"/>
        <v>0</v>
      </c>
      <c r="X162" s="25"/>
    </row>
    <row r="163" spans="1:24" ht="16.5" hidden="1">
      <c r="A163" s="5" t="s">
        <v>271</v>
      </c>
      <c r="B163" s="5" t="s">
        <v>133</v>
      </c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6">
        <f t="shared" si="72"/>
        <v>0</v>
      </c>
      <c r="V163" s="26">
        <f t="shared" si="73"/>
        <v>0</v>
      </c>
      <c r="W163" s="26">
        <f t="shared" si="74"/>
        <v>0</v>
      </c>
      <c r="X163" s="25"/>
    </row>
    <row r="164" spans="1:24" ht="16.5" hidden="1">
      <c r="A164" s="5" t="s">
        <v>272</v>
      </c>
      <c r="B164" s="5" t="s">
        <v>135</v>
      </c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6">
        <f t="shared" si="72"/>
        <v>0</v>
      </c>
      <c r="V164" s="26">
        <f t="shared" si="73"/>
        <v>0</v>
      </c>
      <c r="W164" s="26">
        <f t="shared" si="74"/>
        <v>0</v>
      </c>
      <c r="X164" s="25"/>
    </row>
    <row r="165" spans="1:24" ht="16.5" hidden="1">
      <c r="A165" s="5" t="s">
        <v>273</v>
      </c>
      <c r="B165" s="5" t="s">
        <v>139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6">
        <f t="shared" si="72"/>
        <v>0</v>
      </c>
      <c r="V165" s="26">
        <f t="shared" si="73"/>
        <v>0</v>
      </c>
      <c r="W165" s="26">
        <f t="shared" si="74"/>
        <v>0</v>
      </c>
      <c r="X165" s="25"/>
    </row>
    <row r="166" spans="1:24" ht="16.5" hidden="1">
      <c r="A166" s="5" t="s">
        <v>274</v>
      </c>
      <c r="B166" s="5" t="s">
        <v>143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6">
        <f t="shared" si="72"/>
        <v>0</v>
      </c>
      <c r="V166" s="26">
        <f t="shared" si="73"/>
        <v>0</v>
      </c>
      <c r="W166" s="26">
        <f t="shared" si="74"/>
        <v>0</v>
      </c>
      <c r="X166" s="25"/>
    </row>
    <row r="167" spans="1:24" ht="16.5" hidden="1">
      <c r="A167" s="8" t="s">
        <v>275</v>
      </c>
      <c r="B167" s="8" t="s">
        <v>145</v>
      </c>
      <c r="C167" s="24">
        <f>SUM(C168+C169)</f>
        <v>3060</v>
      </c>
      <c r="D167" s="24">
        <f aca="true" t="shared" si="75" ref="D167:X167">SUM(D168+D169)</f>
        <v>3560</v>
      </c>
      <c r="E167" s="24">
        <f t="shared" si="75"/>
        <v>2074</v>
      </c>
      <c r="F167" s="24">
        <f t="shared" si="75"/>
        <v>0</v>
      </c>
      <c r="G167" s="24">
        <f t="shared" si="75"/>
        <v>0</v>
      </c>
      <c r="H167" s="24">
        <f t="shared" si="75"/>
        <v>0</v>
      </c>
      <c r="I167" s="24">
        <f t="shared" si="75"/>
        <v>0</v>
      </c>
      <c r="J167" s="24">
        <f t="shared" si="75"/>
        <v>0</v>
      </c>
      <c r="K167" s="24">
        <f t="shared" si="75"/>
        <v>0</v>
      </c>
      <c r="L167" s="24">
        <f t="shared" si="75"/>
        <v>0</v>
      </c>
      <c r="M167" s="24">
        <f t="shared" si="75"/>
        <v>0</v>
      </c>
      <c r="N167" s="24">
        <f t="shared" si="75"/>
        <v>0</v>
      </c>
      <c r="O167" s="24">
        <f t="shared" si="75"/>
        <v>0</v>
      </c>
      <c r="P167" s="24">
        <f t="shared" si="75"/>
        <v>0</v>
      </c>
      <c r="Q167" s="24">
        <f t="shared" si="75"/>
        <v>0</v>
      </c>
      <c r="R167" s="24">
        <f t="shared" si="75"/>
        <v>0</v>
      </c>
      <c r="S167" s="24">
        <f t="shared" si="75"/>
        <v>0</v>
      </c>
      <c r="T167" s="24">
        <f t="shared" si="75"/>
        <v>0</v>
      </c>
      <c r="U167" s="31">
        <f t="shared" si="75"/>
        <v>3060</v>
      </c>
      <c r="V167" s="31">
        <f t="shared" si="75"/>
        <v>3560</v>
      </c>
      <c r="W167" s="31">
        <f t="shared" si="75"/>
        <v>2074</v>
      </c>
      <c r="X167" s="24">
        <f t="shared" si="75"/>
        <v>0</v>
      </c>
    </row>
    <row r="168" spans="1:24" ht="16.5" hidden="1">
      <c r="A168" s="5" t="s">
        <v>276</v>
      </c>
      <c r="B168" s="5" t="s">
        <v>147</v>
      </c>
      <c r="C168" s="25">
        <v>2000</v>
      </c>
      <c r="D168" s="25">
        <v>2000</v>
      </c>
      <c r="E168" s="25">
        <v>1150</v>
      </c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6">
        <f>SUM(C168+F168+I168+L168+O168+R168)</f>
        <v>2000</v>
      </c>
      <c r="V168" s="26">
        <f>SUM(D168+G168+J168+M168+P168+S168)</f>
        <v>2000</v>
      </c>
      <c r="W168" s="26">
        <f>SUM(E168+H168+N168+Q168+K168+T168)</f>
        <v>1150</v>
      </c>
      <c r="X168" s="25"/>
    </row>
    <row r="169" spans="1:24" ht="16.5" hidden="1">
      <c r="A169" s="5" t="s">
        <v>277</v>
      </c>
      <c r="B169" s="5" t="s">
        <v>149</v>
      </c>
      <c r="C169" s="25">
        <v>1060</v>
      </c>
      <c r="D169" s="25">
        <v>1560</v>
      </c>
      <c r="E169" s="25">
        <v>924</v>
      </c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6">
        <f>SUM(C169+F169+I169+L169+O169+R169)</f>
        <v>1060</v>
      </c>
      <c r="V169" s="26">
        <f>SUM(D169+G169+J169+M169+P169+S169)</f>
        <v>1560</v>
      </c>
      <c r="W169" s="26">
        <f>SUM(E169+H169+N169+Q169+K169+T169)</f>
        <v>924</v>
      </c>
      <c r="X169" s="25"/>
    </row>
    <row r="170" spans="1:24" ht="16.5" hidden="1">
      <c r="A170" s="8" t="s">
        <v>278</v>
      </c>
      <c r="B170" s="8" t="s">
        <v>151</v>
      </c>
      <c r="C170" s="24">
        <f>SUM(C171+C174+C178)</f>
        <v>4563</v>
      </c>
      <c r="D170" s="24">
        <f aca="true" t="shared" si="76" ref="D170:X170">SUM(D171+D174+D178)</f>
        <v>6563</v>
      </c>
      <c r="E170" s="24">
        <f t="shared" si="76"/>
        <v>2674</v>
      </c>
      <c r="F170" s="24">
        <f t="shared" si="76"/>
        <v>0</v>
      </c>
      <c r="G170" s="24">
        <f t="shared" si="76"/>
        <v>0</v>
      </c>
      <c r="H170" s="24">
        <f t="shared" si="76"/>
        <v>0</v>
      </c>
      <c r="I170" s="24">
        <f t="shared" si="76"/>
        <v>0</v>
      </c>
      <c r="J170" s="24">
        <f t="shared" si="76"/>
        <v>0</v>
      </c>
      <c r="K170" s="24">
        <f t="shared" si="76"/>
        <v>0</v>
      </c>
      <c r="L170" s="24">
        <f t="shared" si="76"/>
        <v>0</v>
      </c>
      <c r="M170" s="24">
        <f t="shared" si="76"/>
        <v>0</v>
      </c>
      <c r="N170" s="24">
        <f t="shared" si="76"/>
        <v>0</v>
      </c>
      <c r="O170" s="24">
        <f t="shared" si="76"/>
        <v>0</v>
      </c>
      <c r="P170" s="24">
        <f t="shared" si="76"/>
        <v>0</v>
      </c>
      <c r="Q170" s="24">
        <f t="shared" si="76"/>
        <v>0</v>
      </c>
      <c r="R170" s="24">
        <f t="shared" si="76"/>
        <v>0</v>
      </c>
      <c r="S170" s="24">
        <f t="shared" si="76"/>
        <v>0</v>
      </c>
      <c r="T170" s="24">
        <f t="shared" si="76"/>
        <v>0</v>
      </c>
      <c r="U170" s="31">
        <f t="shared" si="76"/>
        <v>4563</v>
      </c>
      <c r="V170" s="31">
        <f t="shared" si="76"/>
        <v>6563</v>
      </c>
      <c r="W170" s="31">
        <f t="shared" si="76"/>
        <v>2674</v>
      </c>
      <c r="X170" s="24">
        <f t="shared" si="76"/>
        <v>0</v>
      </c>
    </row>
    <row r="171" spans="1:24" ht="16.5" hidden="1">
      <c r="A171" s="5" t="s">
        <v>279</v>
      </c>
      <c r="B171" s="5" t="s">
        <v>153</v>
      </c>
      <c r="C171" s="27">
        <f>SUM(C172+C173)</f>
        <v>3034</v>
      </c>
      <c r="D171" s="27">
        <f aca="true" t="shared" si="77" ref="D171:X171">SUM(D172+D173)</f>
        <v>3534</v>
      </c>
      <c r="E171" s="27">
        <f t="shared" si="77"/>
        <v>1471</v>
      </c>
      <c r="F171" s="27">
        <f t="shared" si="77"/>
        <v>0</v>
      </c>
      <c r="G171" s="27">
        <f t="shared" si="77"/>
        <v>0</v>
      </c>
      <c r="H171" s="27">
        <f t="shared" si="77"/>
        <v>0</v>
      </c>
      <c r="I171" s="27">
        <f t="shared" si="77"/>
        <v>0</v>
      </c>
      <c r="J171" s="27">
        <f t="shared" si="77"/>
        <v>0</v>
      </c>
      <c r="K171" s="27">
        <f t="shared" si="77"/>
        <v>0</v>
      </c>
      <c r="L171" s="27">
        <f t="shared" si="77"/>
        <v>0</v>
      </c>
      <c r="M171" s="27">
        <f t="shared" si="77"/>
        <v>0</v>
      </c>
      <c r="N171" s="27">
        <f t="shared" si="77"/>
        <v>0</v>
      </c>
      <c r="O171" s="27">
        <f t="shared" si="77"/>
        <v>0</v>
      </c>
      <c r="P171" s="27">
        <f t="shared" si="77"/>
        <v>0</v>
      </c>
      <c r="Q171" s="27">
        <f t="shared" si="77"/>
        <v>0</v>
      </c>
      <c r="R171" s="27">
        <f t="shared" si="77"/>
        <v>0</v>
      </c>
      <c r="S171" s="27">
        <f t="shared" si="77"/>
        <v>0</v>
      </c>
      <c r="T171" s="27">
        <f t="shared" si="77"/>
        <v>0</v>
      </c>
      <c r="U171" s="30">
        <f t="shared" si="77"/>
        <v>3034</v>
      </c>
      <c r="V171" s="30">
        <f t="shared" si="77"/>
        <v>3534</v>
      </c>
      <c r="W171" s="30">
        <f t="shared" si="77"/>
        <v>1471</v>
      </c>
      <c r="X171" s="27">
        <f t="shared" si="77"/>
        <v>0</v>
      </c>
    </row>
    <row r="172" spans="1:24" ht="16.5" hidden="1">
      <c r="A172" s="4" t="s">
        <v>280</v>
      </c>
      <c r="B172" s="4" t="s">
        <v>155</v>
      </c>
      <c r="C172" s="25">
        <v>3034</v>
      </c>
      <c r="D172" s="25">
        <v>3534</v>
      </c>
      <c r="E172" s="25">
        <v>1471</v>
      </c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6">
        <f>SUM(C172+F172+I172+L172+O172+R172)</f>
        <v>3034</v>
      </c>
      <c r="V172" s="26">
        <f>SUM(D172+G172+J172+M172+P172+S172)</f>
        <v>3534</v>
      </c>
      <c r="W172" s="26">
        <f>SUM(E172+H172+N172+Q172+K172+T172)</f>
        <v>1471</v>
      </c>
      <c r="X172" s="25"/>
    </row>
    <row r="173" spans="1:24" ht="16.5" hidden="1">
      <c r="A173" s="4" t="s">
        <v>281</v>
      </c>
      <c r="B173" s="4" t="s">
        <v>157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6">
        <f>SUM(C173+F173+I173+L173+O173+R173)</f>
        <v>0</v>
      </c>
      <c r="V173" s="26">
        <f>SUM(D173+G173+J173+M173+P173+S173)</f>
        <v>0</v>
      </c>
      <c r="W173" s="26">
        <f>SUM(E173+H173+N173+Q173+K173+T173)</f>
        <v>0</v>
      </c>
      <c r="X173" s="25"/>
    </row>
    <row r="174" spans="1:24" ht="16.5" hidden="1">
      <c r="A174" s="5" t="s">
        <v>282</v>
      </c>
      <c r="B174" s="5" t="s">
        <v>159</v>
      </c>
      <c r="C174" s="27">
        <f>SUM(C175+C176+C177)</f>
        <v>1529</v>
      </c>
      <c r="D174" s="27">
        <f aca="true" t="shared" si="78" ref="D174:X174">SUM(D175+D176+D177)</f>
        <v>1529</v>
      </c>
      <c r="E174" s="27">
        <f t="shared" si="78"/>
        <v>0</v>
      </c>
      <c r="F174" s="27">
        <f t="shared" si="78"/>
        <v>0</v>
      </c>
      <c r="G174" s="27">
        <f t="shared" si="78"/>
        <v>0</v>
      </c>
      <c r="H174" s="27">
        <f t="shared" si="78"/>
        <v>0</v>
      </c>
      <c r="I174" s="27">
        <f t="shared" si="78"/>
        <v>0</v>
      </c>
      <c r="J174" s="27">
        <f t="shared" si="78"/>
        <v>0</v>
      </c>
      <c r="K174" s="27">
        <f t="shared" si="78"/>
        <v>0</v>
      </c>
      <c r="L174" s="27">
        <f t="shared" si="78"/>
        <v>0</v>
      </c>
      <c r="M174" s="27">
        <f t="shared" si="78"/>
        <v>0</v>
      </c>
      <c r="N174" s="27">
        <f t="shared" si="78"/>
        <v>0</v>
      </c>
      <c r="O174" s="27">
        <f t="shared" si="78"/>
        <v>0</v>
      </c>
      <c r="P174" s="27">
        <f t="shared" si="78"/>
        <v>0</v>
      </c>
      <c r="Q174" s="27">
        <f t="shared" si="78"/>
        <v>0</v>
      </c>
      <c r="R174" s="27">
        <f t="shared" si="78"/>
        <v>0</v>
      </c>
      <c r="S174" s="27">
        <f t="shared" si="78"/>
        <v>0</v>
      </c>
      <c r="T174" s="27">
        <f t="shared" si="78"/>
        <v>0</v>
      </c>
      <c r="U174" s="30">
        <f t="shared" si="78"/>
        <v>1529</v>
      </c>
      <c r="V174" s="30">
        <f t="shared" si="78"/>
        <v>1529</v>
      </c>
      <c r="W174" s="30">
        <f t="shared" si="78"/>
        <v>0</v>
      </c>
      <c r="X174" s="27">
        <f t="shared" si="78"/>
        <v>0</v>
      </c>
    </row>
    <row r="175" spans="1:24" ht="16.5" hidden="1">
      <c r="A175" s="4" t="s">
        <v>283</v>
      </c>
      <c r="B175" s="4" t="s">
        <v>155</v>
      </c>
      <c r="C175" s="29">
        <v>1529</v>
      </c>
      <c r="D175" s="29">
        <v>1529</v>
      </c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6">
        <f aca="true" t="shared" si="79" ref="U175:V177">SUM(C175+F175+I175+L175+O175+R175)</f>
        <v>1529</v>
      </c>
      <c r="V175" s="26">
        <f t="shared" si="79"/>
        <v>1529</v>
      </c>
      <c r="W175" s="26">
        <f>SUM(E175+H175+N175+Q175+K175+T175)</f>
        <v>0</v>
      </c>
      <c r="X175" s="29"/>
    </row>
    <row r="176" spans="1:24" ht="16.5" hidden="1">
      <c r="A176" s="4" t="s">
        <v>284</v>
      </c>
      <c r="B176" s="4" t="s">
        <v>162</v>
      </c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6">
        <f t="shared" si="79"/>
        <v>0</v>
      </c>
      <c r="V176" s="26">
        <f t="shared" si="79"/>
        <v>0</v>
      </c>
      <c r="W176" s="26">
        <f>SUM(E176+H176+N176+Q176+K176+T176)</f>
        <v>0</v>
      </c>
      <c r="X176" s="29"/>
    </row>
    <row r="177" spans="1:24" ht="16.5" hidden="1">
      <c r="A177" s="4" t="s">
        <v>285</v>
      </c>
      <c r="B177" s="4" t="s">
        <v>164</v>
      </c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6">
        <f t="shared" si="79"/>
        <v>0</v>
      </c>
      <c r="V177" s="26">
        <f t="shared" si="79"/>
        <v>0</v>
      </c>
      <c r="W177" s="26">
        <f>SUM(E177+H177+N177+Q177+K177+T177)</f>
        <v>0</v>
      </c>
      <c r="X177" s="29"/>
    </row>
    <row r="178" spans="1:24" ht="16.5" hidden="1">
      <c r="A178" s="5" t="s">
        <v>286</v>
      </c>
      <c r="B178" s="5" t="s">
        <v>166</v>
      </c>
      <c r="C178" s="27">
        <f>SUM(C179+C180+C181+C182)</f>
        <v>0</v>
      </c>
      <c r="D178" s="27">
        <f aca="true" t="shared" si="80" ref="D178:X178">SUM(D179+D180+D181+D182)</f>
        <v>1500</v>
      </c>
      <c r="E178" s="27">
        <f t="shared" si="80"/>
        <v>1203</v>
      </c>
      <c r="F178" s="27">
        <f t="shared" si="80"/>
        <v>0</v>
      </c>
      <c r="G178" s="27">
        <f t="shared" si="80"/>
        <v>0</v>
      </c>
      <c r="H178" s="27">
        <f t="shared" si="80"/>
        <v>0</v>
      </c>
      <c r="I178" s="27">
        <f t="shared" si="80"/>
        <v>0</v>
      </c>
      <c r="J178" s="27">
        <f t="shared" si="80"/>
        <v>0</v>
      </c>
      <c r="K178" s="27">
        <f t="shared" si="80"/>
        <v>0</v>
      </c>
      <c r="L178" s="27">
        <f t="shared" si="80"/>
        <v>0</v>
      </c>
      <c r="M178" s="27">
        <f t="shared" si="80"/>
        <v>0</v>
      </c>
      <c r="N178" s="27">
        <f t="shared" si="80"/>
        <v>0</v>
      </c>
      <c r="O178" s="27">
        <f t="shared" si="80"/>
        <v>0</v>
      </c>
      <c r="P178" s="27">
        <f t="shared" si="80"/>
        <v>0</v>
      </c>
      <c r="Q178" s="27">
        <f t="shared" si="80"/>
        <v>0</v>
      </c>
      <c r="R178" s="27">
        <f t="shared" si="80"/>
        <v>0</v>
      </c>
      <c r="S178" s="27">
        <f t="shared" si="80"/>
        <v>0</v>
      </c>
      <c r="T178" s="27">
        <f t="shared" si="80"/>
        <v>0</v>
      </c>
      <c r="U178" s="30">
        <f t="shared" si="80"/>
        <v>0</v>
      </c>
      <c r="V178" s="30">
        <f t="shared" si="80"/>
        <v>1500</v>
      </c>
      <c r="W178" s="30">
        <f t="shared" si="80"/>
        <v>1203</v>
      </c>
      <c r="X178" s="27">
        <f t="shared" si="80"/>
        <v>0</v>
      </c>
    </row>
    <row r="179" spans="1:24" ht="16.5" hidden="1">
      <c r="A179" s="4" t="s">
        <v>287</v>
      </c>
      <c r="B179" s="4" t="s">
        <v>171</v>
      </c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6">
        <f aca="true" t="shared" si="81" ref="U179:V182">SUM(C179+F179+I179+L179+O179+R179)</f>
        <v>0</v>
      </c>
      <c r="V179" s="26">
        <f t="shared" si="81"/>
        <v>0</v>
      </c>
      <c r="W179" s="26">
        <f>SUM(E179+H179+N179+Q179+K179+T179)</f>
        <v>0</v>
      </c>
      <c r="X179" s="29"/>
    </row>
    <row r="180" spans="1:24" ht="16.5" hidden="1">
      <c r="A180" s="4" t="s">
        <v>288</v>
      </c>
      <c r="B180" s="4" t="s">
        <v>171</v>
      </c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6">
        <f t="shared" si="81"/>
        <v>0</v>
      </c>
      <c r="V180" s="26">
        <f t="shared" si="81"/>
        <v>0</v>
      </c>
      <c r="W180" s="26">
        <f>SUM(E180+H180+N180+Q180+K180+T180)</f>
        <v>0</v>
      </c>
      <c r="X180" s="29"/>
    </row>
    <row r="181" spans="1:24" ht="16.5" hidden="1">
      <c r="A181" s="4" t="s">
        <v>289</v>
      </c>
      <c r="B181" s="4" t="s">
        <v>173</v>
      </c>
      <c r="C181" s="29"/>
      <c r="D181" s="29">
        <v>1500</v>
      </c>
      <c r="E181" s="29">
        <v>1203</v>
      </c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6">
        <f t="shared" si="81"/>
        <v>0</v>
      </c>
      <c r="V181" s="26">
        <f t="shared" si="81"/>
        <v>1500</v>
      </c>
      <c r="W181" s="26">
        <f>SUM(E181+H181+N181+Q181+K181+T181)</f>
        <v>1203</v>
      </c>
      <c r="X181" s="29"/>
    </row>
    <row r="182" spans="1:24" ht="16.5" hidden="1">
      <c r="A182" s="4" t="s">
        <v>290</v>
      </c>
      <c r="B182" s="4" t="s">
        <v>291</v>
      </c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6">
        <f t="shared" si="81"/>
        <v>0</v>
      </c>
      <c r="V182" s="26">
        <f t="shared" si="81"/>
        <v>0</v>
      </c>
      <c r="W182" s="26">
        <f>SUM(E182+H182+N182+Q182+K182+T182)</f>
        <v>0</v>
      </c>
      <c r="X182" s="29"/>
    </row>
    <row r="183" spans="1:24" ht="16.5" hidden="1">
      <c r="A183" s="8" t="s">
        <v>292</v>
      </c>
      <c r="B183" s="8" t="s">
        <v>177</v>
      </c>
      <c r="C183" s="24">
        <f>SUM(C184+C185+C186+C187+C188+C189+C190)</f>
        <v>11500</v>
      </c>
      <c r="D183" s="24">
        <f aca="true" t="shared" si="82" ref="D183:X183">SUM(D184+D185+D186+D187+D188+D189+D190)</f>
        <v>13000</v>
      </c>
      <c r="E183" s="24">
        <f t="shared" si="82"/>
        <v>6837</v>
      </c>
      <c r="F183" s="24">
        <f t="shared" si="82"/>
        <v>0</v>
      </c>
      <c r="G183" s="24">
        <f t="shared" si="82"/>
        <v>0</v>
      </c>
      <c r="H183" s="24">
        <f t="shared" si="82"/>
        <v>0</v>
      </c>
      <c r="I183" s="24">
        <f t="shared" si="82"/>
        <v>0</v>
      </c>
      <c r="J183" s="24">
        <f t="shared" si="82"/>
        <v>0</v>
      </c>
      <c r="K183" s="24">
        <f t="shared" si="82"/>
        <v>0</v>
      </c>
      <c r="L183" s="24">
        <f t="shared" si="82"/>
        <v>0</v>
      </c>
      <c r="M183" s="24">
        <f t="shared" si="82"/>
        <v>0</v>
      </c>
      <c r="N183" s="24">
        <f t="shared" si="82"/>
        <v>0</v>
      </c>
      <c r="O183" s="24">
        <f t="shared" si="82"/>
        <v>0</v>
      </c>
      <c r="P183" s="24">
        <f t="shared" si="82"/>
        <v>0</v>
      </c>
      <c r="Q183" s="24">
        <f t="shared" si="82"/>
        <v>0</v>
      </c>
      <c r="R183" s="24">
        <f t="shared" si="82"/>
        <v>0</v>
      </c>
      <c r="S183" s="24">
        <f t="shared" si="82"/>
        <v>0</v>
      </c>
      <c r="T183" s="24">
        <f t="shared" si="82"/>
        <v>0</v>
      </c>
      <c r="U183" s="31">
        <f t="shared" si="82"/>
        <v>11500</v>
      </c>
      <c r="V183" s="31">
        <f t="shared" si="82"/>
        <v>13000</v>
      </c>
      <c r="W183" s="31">
        <f t="shared" si="82"/>
        <v>6837</v>
      </c>
      <c r="X183" s="24">
        <f t="shared" si="82"/>
        <v>320</v>
      </c>
    </row>
    <row r="184" spans="1:24" ht="16.5" hidden="1">
      <c r="A184" s="5" t="s">
        <v>293</v>
      </c>
      <c r="B184" s="5" t="s">
        <v>179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6">
        <f aca="true" t="shared" si="83" ref="U184:U190">SUM(C184+F184+I184+L184+O184+R184)</f>
        <v>0</v>
      </c>
      <c r="V184" s="26">
        <f aca="true" t="shared" si="84" ref="V184:V190">SUM(D184+G184+J184+M184+P184+S184)</f>
        <v>0</v>
      </c>
      <c r="W184" s="26">
        <f aca="true" t="shared" si="85" ref="W184:W190">SUM(E184+H184+N184+Q184+K184+T184)</f>
        <v>0</v>
      </c>
      <c r="X184" s="25"/>
    </row>
    <row r="185" spans="1:24" ht="16.5" hidden="1">
      <c r="A185" s="5" t="s">
        <v>294</v>
      </c>
      <c r="B185" s="5" t="s">
        <v>181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6">
        <f t="shared" si="83"/>
        <v>0</v>
      </c>
      <c r="V185" s="26">
        <f t="shared" si="84"/>
        <v>0</v>
      </c>
      <c r="W185" s="26">
        <f t="shared" si="85"/>
        <v>0</v>
      </c>
      <c r="X185" s="25"/>
    </row>
    <row r="186" spans="1:24" ht="16.5" hidden="1">
      <c r="A186" s="5" t="s">
        <v>295</v>
      </c>
      <c r="B186" s="5" t="s">
        <v>183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6">
        <f t="shared" si="83"/>
        <v>0</v>
      </c>
      <c r="V186" s="26">
        <f t="shared" si="84"/>
        <v>0</v>
      </c>
      <c r="W186" s="26">
        <f t="shared" si="85"/>
        <v>0</v>
      </c>
      <c r="X186" s="25"/>
    </row>
    <row r="187" spans="1:24" ht="16.5" hidden="1">
      <c r="A187" s="5" t="s">
        <v>296</v>
      </c>
      <c r="B187" s="5" t="s">
        <v>185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6">
        <f t="shared" si="83"/>
        <v>0</v>
      </c>
      <c r="V187" s="26">
        <f t="shared" si="84"/>
        <v>0</v>
      </c>
      <c r="W187" s="26">
        <f t="shared" si="85"/>
        <v>0</v>
      </c>
      <c r="X187" s="25"/>
    </row>
    <row r="188" spans="1:24" ht="16.5" hidden="1">
      <c r="A188" s="5" t="s">
        <v>297</v>
      </c>
      <c r="B188" s="5" t="s">
        <v>187</v>
      </c>
      <c r="C188" s="25">
        <v>7000</v>
      </c>
      <c r="D188" s="25">
        <v>7000</v>
      </c>
      <c r="E188" s="25">
        <v>2725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6">
        <f t="shared" si="83"/>
        <v>7000</v>
      </c>
      <c r="V188" s="26">
        <f t="shared" si="84"/>
        <v>7000</v>
      </c>
      <c r="W188" s="26">
        <f t="shared" si="85"/>
        <v>2725</v>
      </c>
      <c r="X188" s="25"/>
    </row>
    <row r="189" spans="1:24" ht="16.5" hidden="1">
      <c r="A189" s="5" t="s">
        <v>298</v>
      </c>
      <c r="B189" s="5" t="s">
        <v>189</v>
      </c>
      <c r="C189" s="25">
        <v>4000</v>
      </c>
      <c r="D189" s="25">
        <v>5500</v>
      </c>
      <c r="E189" s="25">
        <v>3744</v>
      </c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6">
        <f t="shared" si="83"/>
        <v>4000</v>
      </c>
      <c r="V189" s="26">
        <f t="shared" si="84"/>
        <v>5500</v>
      </c>
      <c r="W189" s="26">
        <f t="shared" si="85"/>
        <v>3744</v>
      </c>
      <c r="X189" s="25">
        <v>537</v>
      </c>
    </row>
    <row r="190" spans="1:24" ht="16.5" hidden="1">
      <c r="A190" s="5" t="s">
        <v>299</v>
      </c>
      <c r="B190" s="5" t="s">
        <v>191</v>
      </c>
      <c r="C190" s="25">
        <v>500</v>
      </c>
      <c r="D190" s="25">
        <v>500</v>
      </c>
      <c r="E190" s="25">
        <v>368</v>
      </c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6">
        <f t="shared" si="83"/>
        <v>500</v>
      </c>
      <c r="V190" s="26">
        <f t="shared" si="84"/>
        <v>500</v>
      </c>
      <c r="W190" s="26">
        <f t="shared" si="85"/>
        <v>368</v>
      </c>
      <c r="X190" s="25">
        <v>-217</v>
      </c>
    </row>
    <row r="191" spans="1:24" ht="16.5" hidden="1">
      <c r="A191" s="8" t="s">
        <v>300</v>
      </c>
      <c r="B191" s="8" t="s">
        <v>193</v>
      </c>
      <c r="C191" s="24">
        <f>SUM(C192+C195+C196+C198)</f>
        <v>3850</v>
      </c>
      <c r="D191" s="24">
        <f aca="true" t="shared" si="86" ref="D191:X191">SUM(D192+D195+D196+D198)</f>
        <v>5350</v>
      </c>
      <c r="E191" s="24">
        <f t="shared" si="86"/>
        <v>1626</v>
      </c>
      <c r="F191" s="24">
        <f t="shared" si="86"/>
        <v>0</v>
      </c>
      <c r="G191" s="24">
        <f t="shared" si="86"/>
        <v>0</v>
      </c>
      <c r="H191" s="24">
        <f t="shared" si="86"/>
        <v>0</v>
      </c>
      <c r="I191" s="24">
        <f t="shared" si="86"/>
        <v>0</v>
      </c>
      <c r="J191" s="24">
        <f t="shared" si="86"/>
        <v>0</v>
      </c>
      <c r="K191" s="24">
        <f t="shared" si="86"/>
        <v>0</v>
      </c>
      <c r="L191" s="24">
        <f t="shared" si="86"/>
        <v>0</v>
      </c>
      <c r="M191" s="24">
        <f t="shared" si="86"/>
        <v>0</v>
      </c>
      <c r="N191" s="24">
        <f t="shared" si="86"/>
        <v>0</v>
      </c>
      <c r="O191" s="24">
        <f t="shared" si="86"/>
        <v>0</v>
      </c>
      <c r="P191" s="24">
        <f t="shared" si="86"/>
        <v>0</v>
      </c>
      <c r="Q191" s="24">
        <f t="shared" si="86"/>
        <v>0</v>
      </c>
      <c r="R191" s="24">
        <f t="shared" si="86"/>
        <v>0</v>
      </c>
      <c r="S191" s="24">
        <f t="shared" si="86"/>
        <v>0</v>
      </c>
      <c r="T191" s="24">
        <f t="shared" si="86"/>
        <v>0</v>
      </c>
      <c r="U191" s="31">
        <f t="shared" si="86"/>
        <v>3850</v>
      </c>
      <c r="V191" s="31">
        <f t="shared" si="86"/>
        <v>5350</v>
      </c>
      <c r="W191" s="31">
        <f t="shared" si="86"/>
        <v>1626</v>
      </c>
      <c r="X191" s="24">
        <f t="shared" si="86"/>
        <v>0</v>
      </c>
    </row>
    <row r="192" spans="1:24" ht="16.5" hidden="1">
      <c r="A192" s="5" t="s">
        <v>301</v>
      </c>
      <c r="B192" s="5" t="s">
        <v>195</v>
      </c>
      <c r="C192" s="27">
        <f>SUM(C193+C194)</f>
        <v>2650</v>
      </c>
      <c r="D192" s="27">
        <f aca="true" t="shared" si="87" ref="D192:X192">SUM(D193+D194)</f>
        <v>2650</v>
      </c>
      <c r="E192" s="27">
        <f t="shared" si="87"/>
        <v>0</v>
      </c>
      <c r="F192" s="27">
        <f t="shared" si="87"/>
        <v>0</v>
      </c>
      <c r="G192" s="27">
        <f t="shared" si="87"/>
        <v>0</v>
      </c>
      <c r="H192" s="27">
        <f t="shared" si="87"/>
        <v>0</v>
      </c>
      <c r="I192" s="27">
        <f t="shared" si="87"/>
        <v>0</v>
      </c>
      <c r="J192" s="27">
        <f t="shared" si="87"/>
        <v>0</v>
      </c>
      <c r="K192" s="27">
        <f t="shared" si="87"/>
        <v>0</v>
      </c>
      <c r="L192" s="27">
        <f t="shared" si="87"/>
        <v>0</v>
      </c>
      <c r="M192" s="27">
        <f t="shared" si="87"/>
        <v>0</v>
      </c>
      <c r="N192" s="27">
        <f t="shared" si="87"/>
        <v>0</v>
      </c>
      <c r="O192" s="27">
        <f t="shared" si="87"/>
        <v>0</v>
      </c>
      <c r="P192" s="27">
        <f t="shared" si="87"/>
        <v>0</v>
      </c>
      <c r="Q192" s="27">
        <f t="shared" si="87"/>
        <v>0</v>
      </c>
      <c r="R192" s="27">
        <f t="shared" si="87"/>
        <v>0</v>
      </c>
      <c r="S192" s="27">
        <f t="shared" si="87"/>
        <v>0</v>
      </c>
      <c r="T192" s="27">
        <f t="shared" si="87"/>
        <v>0</v>
      </c>
      <c r="U192" s="30">
        <f t="shared" si="87"/>
        <v>2650</v>
      </c>
      <c r="V192" s="30">
        <f t="shared" si="87"/>
        <v>2650</v>
      </c>
      <c r="W192" s="30">
        <f t="shared" si="87"/>
        <v>0</v>
      </c>
      <c r="X192" s="27">
        <f t="shared" si="87"/>
        <v>0</v>
      </c>
    </row>
    <row r="193" spans="1:24" ht="16.5" hidden="1">
      <c r="A193" s="4" t="s">
        <v>302</v>
      </c>
      <c r="B193" s="4" t="s">
        <v>197</v>
      </c>
      <c r="C193" s="25">
        <v>1800</v>
      </c>
      <c r="D193" s="25">
        <v>1800</v>
      </c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6">
        <f aca="true" t="shared" si="88" ref="U193:V195">SUM(C193+F193+I193+L193+O193+R193)</f>
        <v>1800</v>
      </c>
      <c r="V193" s="26">
        <f t="shared" si="88"/>
        <v>1800</v>
      </c>
      <c r="W193" s="26">
        <f>SUM(E193+H193+N193+Q193+K193+T193)</f>
        <v>0</v>
      </c>
      <c r="X193" s="25"/>
    </row>
    <row r="194" spans="1:24" ht="16.5" hidden="1">
      <c r="A194" s="4" t="s">
        <v>303</v>
      </c>
      <c r="B194" s="4" t="s">
        <v>199</v>
      </c>
      <c r="C194" s="25">
        <v>850</v>
      </c>
      <c r="D194" s="25">
        <v>850</v>
      </c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6">
        <f t="shared" si="88"/>
        <v>850</v>
      </c>
      <c r="V194" s="26">
        <f t="shared" si="88"/>
        <v>850</v>
      </c>
      <c r="W194" s="26">
        <f>SUM(E194+H194+N194+Q194+K194+T194)</f>
        <v>0</v>
      </c>
      <c r="X194" s="25"/>
    </row>
    <row r="195" spans="1:24" ht="16.5" hidden="1">
      <c r="A195" s="5" t="s">
        <v>304</v>
      </c>
      <c r="B195" s="5" t="s">
        <v>201</v>
      </c>
      <c r="C195" s="25">
        <v>850</v>
      </c>
      <c r="D195" s="25">
        <v>850</v>
      </c>
      <c r="E195" s="25">
        <v>642</v>
      </c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6">
        <f t="shared" si="88"/>
        <v>850</v>
      </c>
      <c r="V195" s="26">
        <f t="shared" si="88"/>
        <v>850</v>
      </c>
      <c r="W195" s="26">
        <f>SUM(E195+H195+N195+Q195+K195+T195)</f>
        <v>642</v>
      </c>
      <c r="X195" s="25"/>
    </row>
    <row r="196" spans="1:24" ht="16.5" hidden="1">
      <c r="A196" s="5" t="s">
        <v>305</v>
      </c>
      <c r="B196" s="5" t="s">
        <v>203</v>
      </c>
      <c r="C196" s="27">
        <f>SUM(C197)</f>
        <v>0</v>
      </c>
      <c r="D196" s="27">
        <f aca="true" t="shared" si="89" ref="D196:X196">SUM(D197)</f>
        <v>1500</v>
      </c>
      <c r="E196" s="27">
        <f t="shared" si="89"/>
        <v>737</v>
      </c>
      <c r="F196" s="27">
        <f t="shared" si="89"/>
        <v>0</v>
      </c>
      <c r="G196" s="27">
        <f t="shared" si="89"/>
        <v>0</v>
      </c>
      <c r="H196" s="27">
        <f t="shared" si="89"/>
        <v>0</v>
      </c>
      <c r="I196" s="27">
        <f t="shared" si="89"/>
        <v>0</v>
      </c>
      <c r="J196" s="27">
        <f t="shared" si="89"/>
        <v>0</v>
      </c>
      <c r="K196" s="27">
        <f t="shared" si="89"/>
        <v>0</v>
      </c>
      <c r="L196" s="27">
        <f t="shared" si="89"/>
        <v>0</v>
      </c>
      <c r="M196" s="27">
        <f t="shared" si="89"/>
        <v>0</v>
      </c>
      <c r="N196" s="27">
        <f t="shared" si="89"/>
        <v>0</v>
      </c>
      <c r="O196" s="27">
        <f t="shared" si="89"/>
        <v>0</v>
      </c>
      <c r="P196" s="27">
        <f t="shared" si="89"/>
        <v>0</v>
      </c>
      <c r="Q196" s="27">
        <f t="shared" si="89"/>
        <v>0</v>
      </c>
      <c r="R196" s="27">
        <f t="shared" si="89"/>
        <v>0</v>
      </c>
      <c r="S196" s="27">
        <f t="shared" si="89"/>
        <v>0</v>
      </c>
      <c r="T196" s="27">
        <f t="shared" si="89"/>
        <v>0</v>
      </c>
      <c r="U196" s="30">
        <f t="shared" si="89"/>
        <v>0</v>
      </c>
      <c r="V196" s="30">
        <f t="shared" si="89"/>
        <v>1500</v>
      </c>
      <c r="W196" s="30">
        <f t="shared" si="89"/>
        <v>737</v>
      </c>
      <c r="X196" s="27">
        <f t="shared" si="89"/>
        <v>0</v>
      </c>
    </row>
    <row r="197" spans="1:24" ht="16.5" hidden="1">
      <c r="A197" s="4" t="s">
        <v>306</v>
      </c>
      <c r="B197" s="4" t="s">
        <v>205</v>
      </c>
      <c r="C197" s="25"/>
      <c r="D197" s="25">
        <v>1500</v>
      </c>
      <c r="E197" s="25">
        <v>737</v>
      </c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6">
        <f>SUM(C197+F197+I197+L197+O197+R197)</f>
        <v>0</v>
      </c>
      <c r="V197" s="26">
        <f>SUM(D197+G197+J197+M197+P197+S197)</f>
        <v>1500</v>
      </c>
      <c r="W197" s="26">
        <f>SUM(E197+H197+N197+Q197+K197+T197)</f>
        <v>737</v>
      </c>
      <c r="X197" s="25"/>
    </row>
    <row r="198" spans="1:24" ht="16.5" hidden="1">
      <c r="A198" s="5" t="s">
        <v>307</v>
      </c>
      <c r="B198" s="5" t="s">
        <v>207</v>
      </c>
      <c r="C198" s="25">
        <v>350</v>
      </c>
      <c r="D198" s="25">
        <v>350</v>
      </c>
      <c r="E198" s="25">
        <v>247</v>
      </c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6">
        <f>SUM(C198+F198+I198+L198+O198+R198)</f>
        <v>350</v>
      </c>
      <c r="V198" s="26">
        <f>SUM(D198+G198+J198+M198+P198+S198)</f>
        <v>350</v>
      </c>
      <c r="W198" s="26">
        <f>SUM(E198+H198+N198+Q198+K198+T198)</f>
        <v>247</v>
      </c>
      <c r="X198" s="25"/>
    </row>
    <row r="199" spans="1:24" ht="16.5">
      <c r="A199" s="7" t="s">
        <v>308</v>
      </c>
      <c r="B199" s="7" t="s">
        <v>309</v>
      </c>
      <c r="C199" s="23">
        <f>SUM(C200+C201+C202+C203+C208+C209+C210+C211)</f>
        <v>108219</v>
      </c>
      <c r="D199" s="23">
        <f aca="true" t="shared" si="90" ref="D199:X199">SUM(D200+D201+D202+D203+D208+D209+D210+D211)</f>
        <v>110719</v>
      </c>
      <c r="E199" s="23">
        <f t="shared" si="90"/>
        <v>42995</v>
      </c>
      <c r="F199" s="23">
        <f t="shared" si="90"/>
        <v>0</v>
      </c>
      <c r="G199" s="23">
        <f t="shared" si="90"/>
        <v>0</v>
      </c>
      <c r="H199" s="23">
        <f t="shared" si="90"/>
        <v>0</v>
      </c>
      <c r="I199" s="23">
        <f t="shared" si="90"/>
        <v>0</v>
      </c>
      <c r="J199" s="23">
        <f t="shared" si="90"/>
        <v>0</v>
      </c>
      <c r="K199" s="23">
        <f t="shared" si="90"/>
        <v>0</v>
      </c>
      <c r="L199" s="23">
        <f t="shared" si="90"/>
        <v>0</v>
      </c>
      <c r="M199" s="23">
        <f t="shared" si="90"/>
        <v>0</v>
      </c>
      <c r="N199" s="23">
        <f t="shared" si="90"/>
        <v>0</v>
      </c>
      <c r="O199" s="23">
        <f t="shared" si="90"/>
        <v>0</v>
      </c>
      <c r="P199" s="23">
        <f t="shared" si="90"/>
        <v>0</v>
      </c>
      <c r="Q199" s="23">
        <f t="shared" si="90"/>
        <v>0</v>
      </c>
      <c r="R199" s="23">
        <f t="shared" si="90"/>
        <v>0</v>
      </c>
      <c r="S199" s="23">
        <f t="shared" si="90"/>
        <v>0</v>
      </c>
      <c r="T199" s="23">
        <f t="shared" si="90"/>
        <v>0</v>
      </c>
      <c r="U199" s="32">
        <f t="shared" si="90"/>
        <v>108219</v>
      </c>
      <c r="V199" s="32">
        <f t="shared" si="90"/>
        <v>110719</v>
      </c>
      <c r="W199" s="32">
        <f t="shared" si="90"/>
        <v>42995</v>
      </c>
      <c r="X199" s="23">
        <f t="shared" si="90"/>
        <v>74</v>
      </c>
    </row>
    <row r="200" spans="1:24" ht="16.5" hidden="1">
      <c r="A200" s="8" t="s">
        <v>310</v>
      </c>
      <c r="B200" s="8" t="s">
        <v>311</v>
      </c>
      <c r="C200" s="33">
        <v>32780</v>
      </c>
      <c r="D200" s="33">
        <v>32780</v>
      </c>
      <c r="E200" s="33">
        <v>21067</v>
      </c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26">
        <f aca="true" t="shared" si="91" ref="U200:V202">SUM(C200+F200+I200+L200+O200+R200)</f>
        <v>32780</v>
      </c>
      <c r="V200" s="26">
        <f t="shared" si="91"/>
        <v>32780</v>
      </c>
      <c r="W200" s="26">
        <f>SUM(E200+H200+N200+Q200+K200+T200)</f>
        <v>21067</v>
      </c>
      <c r="X200" s="33"/>
    </row>
    <row r="201" spans="1:24" ht="16.5" hidden="1">
      <c r="A201" s="8" t="s">
        <v>312</v>
      </c>
      <c r="B201" s="8" t="s">
        <v>313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26">
        <f t="shared" si="91"/>
        <v>0</v>
      </c>
      <c r="V201" s="26">
        <f t="shared" si="91"/>
        <v>0</v>
      </c>
      <c r="W201" s="26">
        <f>SUM(E201+H201+N201+Q201+K201+T201)</f>
        <v>0</v>
      </c>
      <c r="X201" s="33"/>
    </row>
    <row r="202" spans="1:24" ht="16.5" hidden="1">
      <c r="A202" s="8" t="s">
        <v>314</v>
      </c>
      <c r="B202" s="8" t="s">
        <v>315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26">
        <f t="shared" si="91"/>
        <v>0</v>
      </c>
      <c r="V202" s="26">
        <f t="shared" si="91"/>
        <v>0</v>
      </c>
      <c r="W202" s="26">
        <f>SUM(E202+H202+N202+Q202+K202+T202)</f>
        <v>0</v>
      </c>
      <c r="X202" s="33"/>
    </row>
    <row r="203" spans="1:24" ht="16.5" hidden="1">
      <c r="A203" s="8" t="s">
        <v>316</v>
      </c>
      <c r="B203" s="8" t="s">
        <v>317</v>
      </c>
      <c r="C203" s="24">
        <f>SUM(C204+C205+C206+C207)</f>
        <v>70439</v>
      </c>
      <c r="D203" s="24">
        <f aca="true" t="shared" si="92" ref="D203:X203">SUM(D204+D205+D206+D207)</f>
        <v>72939</v>
      </c>
      <c r="E203" s="24">
        <f t="shared" si="92"/>
        <v>21928</v>
      </c>
      <c r="F203" s="24">
        <f t="shared" si="92"/>
        <v>0</v>
      </c>
      <c r="G203" s="24">
        <f t="shared" si="92"/>
        <v>0</v>
      </c>
      <c r="H203" s="24">
        <f t="shared" si="92"/>
        <v>0</v>
      </c>
      <c r="I203" s="24">
        <f t="shared" si="92"/>
        <v>0</v>
      </c>
      <c r="J203" s="24">
        <f t="shared" si="92"/>
        <v>0</v>
      </c>
      <c r="K203" s="24">
        <f t="shared" si="92"/>
        <v>0</v>
      </c>
      <c r="L203" s="24">
        <f t="shared" si="92"/>
        <v>0</v>
      </c>
      <c r="M203" s="24">
        <f t="shared" si="92"/>
        <v>0</v>
      </c>
      <c r="N203" s="24">
        <f t="shared" si="92"/>
        <v>0</v>
      </c>
      <c r="O203" s="24">
        <f t="shared" si="92"/>
        <v>0</v>
      </c>
      <c r="P203" s="24">
        <f t="shared" si="92"/>
        <v>0</v>
      </c>
      <c r="Q203" s="24">
        <f t="shared" si="92"/>
        <v>0</v>
      </c>
      <c r="R203" s="24">
        <f t="shared" si="92"/>
        <v>0</v>
      </c>
      <c r="S203" s="24">
        <f t="shared" si="92"/>
        <v>0</v>
      </c>
      <c r="T203" s="24">
        <f t="shared" si="92"/>
        <v>0</v>
      </c>
      <c r="U203" s="31">
        <f t="shared" si="92"/>
        <v>70439</v>
      </c>
      <c r="V203" s="31">
        <f t="shared" si="92"/>
        <v>72939</v>
      </c>
      <c r="W203" s="31">
        <f t="shared" si="92"/>
        <v>21928</v>
      </c>
      <c r="X203" s="24">
        <f t="shared" si="92"/>
        <v>74</v>
      </c>
    </row>
    <row r="204" spans="1:24" ht="16.5" hidden="1">
      <c r="A204" s="5" t="s">
        <v>735</v>
      </c>
      <c r="B204" s="5" t="s">
        <v>736</v>
      </c>
      <c r="C204" s="25">
        <v>68688</v>
      </c>
      <c r="D204" s="25">
        <v>68688</v>
      </c>
      <c r="E204" s="25">
        <v>18931</v>
      </c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6">
        <f aca="true" t="shared" si="93" ref="U204:U210">SUM(C204+F204+I204+L204+O204+R204)</f>
        <v>68688</v>
      </c>
      <c r="V204" s="26">
        <f aca="true" t="shared" si="94" ref="V204:V210">SUM(D204+G204+J204+M204+P204+S204)</f>
        <v>68688</v>
      </c>
      <c r="W204" s="26">
        <f aca="true" t="shared" si="95" ref="W204:W210">SUM(E204+H204+N204+Q204+K204+T204)</f>
        <v>18931</v>
      </c>
      <c r="X204" s="25">
        <v>74</v>
      </c>
    </row>
    <row r="205" spans="1:24" ht="16.5" hidden="1">
      <c r="A205" s="5" t="s">
        <v>737</v>
      </c>
      <c r="B205" s="5" t="s">
        <v>145</v>
      </c>
      <c r="C205" s="25">
        <v>1751</v>
      </c>
      <c r="D205" s="25">
        <v>4251</v>
      </c>
      <c r="E205" s="25">
        <v>2997</v>
      </c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6">
        <f t="shared" si="93"/>
        <v>1751</v>
      </c>
      <c r="V205" s="26">
        <f t="shared" si="94"/>
        <v>4251</v>
      </c>
      <c r="W205" s="26">
        <f t="shared" si="95"/>
        <v>2997</v>
      </c>
      <c r="X205" s="25"/>
    </row>
    <row r="206" spans="1:24" ht="16.5" hidden="1">
      <c r="A206" s="5" t="s">
        <v>738</v>
      </c>
      <c r="B206" s="5" t="s">
        <v>177</v>
      </c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6">
        <f t="shared" si="93"/>
        <v>0</v>
      </c>
      <c r="V206" s="26">
        <f t="shared" si="94"/>
        <v>0</v>
      </c>
      <c r="W206" s="26">
        <f t="shared" si="95"/>
        <v>0</v>
      </c>
      <c r="X206" s="25"/>
    </row>
    <row r="207" spans="1:24" ht="16.5" hidden="1">
      <c r="A207" s="5" t="s">
        <v>739</v>
      </c>
      <c r="B207" s="5" t="s">
        <v>193</v>
      </c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6">
        <f t="shared" si="93"/>
        <v>0</v>
      </c>
      <c r="V207" s="26">
        <f t="shared" si="94"/>
        <v>0</v>
      </c>
      <c r="W207" s="26">
        <f t="shared" si="95"/>
        <v>0</v>
      </c>
      <c r="X207" s="25"/>
    </row>
    <row r="208" spans="1:24" ht="16.5" hidden="1">
      <c r="A208" s="8" t="s">
        <v>318</v>
      </c>
      <c r="B208" s="8" t="s">
        <v>319</v>
      </c>
      <c r="C208" s="33">
        <v>5000</v>
      </c>
      <c r="D208" s="33">
        <v>5000</v>
      </c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26">
        <f t="shared" si="93"/>
        <v>5000</v>
      </c>
      <c r="V208" s="26">
        <f t="shared" si="94"/>
        <v>5000</v>
      </c>
      <c r="W208" s="26">
        <f t="shared" si="95"/>
        <v>0</v>
      </c>
      <c r="X208" s="33"/>
    </row>
    <row r="209" spans="1:24" ht="16.5" hidden="1">
      <c r="A209" s="8" t="s">
        <v>320</v>
      </c>
      <c r="B209" s="8" t="s">
        <v>321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26">
        <f t="shared" si="93"/>
        <v>0</v>
      </c>
      <c r="V209" s="26">
        <f t="shared" si="94"/>
        <v>0</v>
      </c>
      <c r="W209" s="26">
        <f t="shared" si="95"/>
        <v>0</v>
      </c>
      <c r="X209" s="33"/>
    </row>
    <row r="210" spans="1:24" ht="16.5" hidden="1">
      <c r="A210" s="8" t="s">
        <v>322</v>
      </c>
      <c r="B210" s="8" t="s">
        <v>323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26">
        <f t="shared" si="93"/>
        <v>0</v>
      </c>
      <c r="V210" s="26">
        <f t="shared" si="94"/>
        <v>0</v>
      </c>
      <c r="W210" s="26">
        <f t="shared" si="95"/>
        <v>0</v>
      </c>
      <c r="X210" s="33"/>
    </row>
    <row r="211" spans="1:24" ht="16.5" hidden="1">
      <c r="A211" s="8" t="s">
        <v>324</v>
      </c>
      <c r="B211" s="8" t="s">
        <v>325</v>
      </c>
      <c r="C211" s="24">
        <f>SUM(C212+C213)</f>
        <v>0</v>
      </c>
      <c r="D211" s="24">
        <f aca="true" t="shared" si="96" ref="D211:X211">SUM(D212+D213)</f>
        <v>0</v>
      </c>
      <c r="E211" s="24">
        <f t="shared" si="96"/>
        <v>0</v>
      </c>
      <c r="F211" s="24">
        <f t="shared" si="96"/>
        <v>0</v>
      </c>
      <c r="G211" s="24">
        <f t="shared" si="96"/>
        <v>0</v>
      </c>
      <c r="H211" s="24">
        <f t="shared" si="96"/>
        <v>0</v>
      </c>
      <c r="I211" s="24">
        <f t="shared" si="96"/>
        <v>0</v>
      </c>
      <c r="J211" s="24">
        <f t="shared" si="96"/>
        <v>0</v>
      </c>
      <c r="K211" s="24">
        <f t="shared" si="96"/>
        <v>0</v>
      </c>
      <c r="L211" s="24">
        <f t="shared" si="96"/>
        <v>0</v>
      </c>
      <c r="M211" s="24">
        <f t="shared" si="96"/>
        <v>0</v>
      </c>
      <c r="N211" s="24">
        <f t="shared" si="96"/>
        <v>0</v>
      </c>
      <c r="O211" s="24">
        <f t="shared" si="96"/>
        <v>0</v>
      </c>
      <c r="P211" s="24">
        <f t="shared" si="96"/>
        <v>0</v>
      </c>
      <c r="Q211" s="24">
        <f t="shared" si="96"/>
        <v>0</v>
      </c>
      <c r="R211" s="24">
        <f t="shared" si="96"/>
        <v>0</v>
      </c>
      <c r="S211" s="24">
        <f t="shared" si="96"/>
        <v>0</v>
      </c>
      <c r="T211" s="24">
        <f t="shared" si="96"/>
        <v>0</v>
      </c>
      <c r="U211" s="31">
        <f t="shared" si="96"/>
        <v>0</v>
      </c>
      <c r="V211" s="31">
        <f t="shared" si="96"/>
        <v>0</v>
      </c>
      <c r="W211" s="31">
        <f t="shared" si="96"/>
        <v>0</v>
      </c>
      <c r="X211" s="24">
        <f t="shared" si="96"/>
        <v>0</v>
      </c>
    </row>
    <row r="212" spans="1:24" ht="16.5" hidden="1">
      <c r="A212" s="5" t="s">
        <v>326</v>
      </c>
      <c r="B212" s="5" t="s">
        <v>327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6">
        <f>SUM(C212+F212+I212+L212+O212+R212)</f>
        <v>0</v>
      </c>
      <c r="V212" s="26">
        <f>SUM(D212+G212+J212+M212+P212+S212)</f>
        <v>0</v>
      </c>
      <c r="W212" s="26">
        <f>SUM(E212+H212+N212+Q212+K212+T212)</f>
        <v>0</v>
      </c>
      <c r="X212" s="25"/>
    </row>
    <row r="213" spans="1:24" ht="16.5" hidden="1">
      <c r="A213" s="5" t="s">
        <v>328</v>
      </c>
      <c r="B213" s="5" t="s">
        <v>325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6">
        <f>SUM(C213+F213+I213+L213+O213+R213)</f>
        <v>0</v>
      </c>
      <c r="V213" s="26">
        <f>SUM(D213+G213+J213+M213+P213+S213)</f>
        <v>0</v>
      </c>
      <c r="W213" s="26">
        <f>SUM(E213+H213+N213+Q213+K213+T213)</f>
        <v>0</v>
      </c>
      <c r="X213" s="25"/>
    </row>
    <row r="214" spans="1:24" ht="16.5">
      <c r="A214" s="7" t="s">
        <v>329</v>
      </c>
      <c r="B214" s="7" t="s">
        <v>330</v>
      </c>
      <c r="C214" s="23">
        <f>SUM(C215+C217+C221)</f>
        <v>36000</v>
      </c>
      <c r="D214" s="23">
        <f aca="true" t="shared" si="97" ref="D214:X214">SUM(D215+D217+D221)</f>
        <v>36000</v>
      </c>
      <c r="E214" s="23">
        <f t="shared" si="97"/>
        <v>21611</v>
      </c>
      <c r="F214" s="23">
        <f t="shared" si="97"/>
        <v>184939</v>
      </c>
      <c r="G214" s="23">
        <f t="shared" si="97"/>
        <v>184939</v>
      </c>
      <c r="H214" s="23">
        <f t="shared" si="97"/>
        <v>92549</v>
      </c>
      <c r="I214" s="23">
        <f t="shared" si="97"/>
        <v>0</v>
      </c>
      <c r="J214" s="23">
        <f t="shared" si="97"/>
        <v>0</v>
      </c>
      <c r="K214" s="23">
        <f t="shared" si="97"/>
        <v>0</v>
      </c>
      <c r="L214" s="23">
        <f t="shared" si="97"/>
        <v>0</v>
      </c>
      <c r="M214" s="23">
        <f t="shared" si="97"/>
        <v>0</v>
      </c>
      <c r="N214" s="23">
        <f t="shared" si="97"/>
        <v>0</v>
      </c>
      <c r="O214" s="23">
        <f t="shared" si="97"/>
        <v>0</v>
      </c>
      <c r="P214" s="23">
        <f t="shared" si="97"/>
        <v>0</v>
      </c>
      <c r="Q214" s="23">
        <f t="shared" si="97"/>
        <v>0</v>
      </c>
      <c r="R214" s="23">
        <f t="shared" si="97"/>
        <v>0</v>
      </c>
      <c r="S214" s="23">
        <f t="shared" si="97"/>
        <v>0</v>
      </c>
      <c r="T214" s="23">
        <f t="shared" si="97"/>
        <v>0</v>
      </c>
      <c r="U214" s="32">
        <f t="shared" si="97"/>
        <v>220939</v>
      </c>
      <c r="V214" s="32">
        <f t="shared" si="97"/>
        <v>220939</v>
      </c>
      <c r="W214" s="32">
        <f t="shared" si="97"/>
        <v>114160</v>
      </c>
      <c r="X214" s="23">
        <f t="shared" si="97"/>
        <v>2113</v>
      </c>
    </row>
    <row r="215" spans="1:24" ht="16.5" hidden="1">
      <c r="A215" s="8" t="s">
        <v>331</v>
      </c>
      <c r="B215" s="8" t="s">
        <v>332</v>
      </c>
      <c r="C215" s="24">
        <f>SUM(C216)</f>
        <v>0</v>
      </c>
      <c r="D215" s="24">
        <f aca="true" t="shared" si="98" ref="D215:X215">SUM(D216)</f>
        <v>0</v>
      </c>
      <c r="E215" s="24">
        <f t="shared" si="98"/>
        <v>0</v>
      </c>
      <c r="F215" s="24">
        <f t="shared" si="98"/>
        <v>0</v>
      </c>
      <c r="G215" s="24">
        <f t="shared" si="98"/>
        <v>0</v>
      </c>
      <c r="H215" s="24">
        <f t="shared" si="98"/>
        <v>0</v>
      </c>
      <c r="I215" s="24">
        <f t="shared" si="98"/>
        <v>0</v>
      </c>
      <c r="J215" s="24">
        <f t="shared" si="98"/>
        <v>0</v>
      </c>
      <c r="K215" s="24">
        <f t="shared" si="98"/>
        <v>0</v>
      </c>
      <c r="L215" s="24">
        <f t="shared" si="98"/>
        <v>0</v>
      </c>
      <c r="M215" s="24">
        <f t="shared" si="98"/>
        <v>0</v>
      </c>
      <c r="N215" s="24">
        <f t="shared" si="98"/>
        <v>0</v>
      </c>
      <c r="O215" s="24">
        <f t="shared" si="98"/>
        <v>0</v>
      </c>
      <c r="P215" s="24">
        <f t="shared" si="98"/>
        <v>0</v>
      </c>
      <c r="Q215" s="24">
        <f t="shared" si="98"/>
        <v>0</v>
      </c>
      <c r="R215" s="24">
        <f t="shared" si="98"/>
        <v>0</v>
      </c>
      <c r="S215" s="24">
        <f t="shared" si="98"/>
        <v>0</v>
      </c>
      <c r="T215" s="24">
        <f t="shared" si="98"/>
        <v>0</v>
      </c>
      <c r="U215" s="31">
        <f t="shared" si="98"/>
        <v>0</v>
      </c>
      <c r="V215" s="31">
        <f t="shared" si="98"/>
        <v>0</v>
      </c>
      <c r="W215" s="31">
        <f t="shared" si="98"/>
        <v>0</v>
      </c>
      <c r="X215" s="24">
        <f t="shared" si="98"/>
        <v>0</v>
      </c>
    </row>
    <row r="216" spans="1:24" ht="16.5" hidden="1">
      <c r="A216" s="5" t="s">
        <v>333</v>
      </c>
      <c r="B216" s="5" t="s">
        <v>334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6">
        <f>SUM(C216+F216+I216+L216+O216+R216)</f>
        <v>0</v>
      </c>
      <c r="V216" s="26">
        <f>SUM(D216+G216+J216+M216+P216+S216)</f>
        <v>0</v>
      </c>
      <c r="W216" s="26">
        <f>SUM(E216+H216+N216+Q216+K216+T216)</f>
        <v>0</v>
      </c>
      <c r="X216" s="25"/>
    </row>
    <row r="217" spans="1:24" ht="16.5" hidden="1">
      <c r="A217" s="8" t="s">
        <v>335</v>
      </c>
      <c r="B217" s="8" t="s">
        <v>336</v>
      </c>
      <c r="C217" s="24">
        <f>SUM(C218+C219+C220)</f>
        <v>36000</v>
      </c>
      <c r="D217" s="24">
        <f aca="true" t="shared" si="99" ref="D217:X217">SUM(D218+D219+D220)</f>
        <v>36000</v>
      </c>
      <c r="E217" s="24">
        <f t="shared" si="99"/>
        <v>21611</v>
      </c>
      <c r="F217" s="24">
        <f t="shared" si="99"/>
        <v>0</v>
      </c>
      <c r="G217" s="24">
        <f t="shared" si="99"/>
        <v>0</v>
      </c>
      <c r="H217" s="24">
        <f t="shared" si="99"/>
        <v>0</v>
      </c>
      <c r="I217" s="24">
        <f t="shared" si="99"/>
        <v>0</v>
      </c>
      <c r="J217" s="24">
        <f t="shared" si="99"/>
        <v>0</v>
      </c>
      <c r="K217" s="24">
        <f t="shared" si="99"/>
        <v>0</v>
      </c>
      <c r="L217" s="24">
        <f t="shared" si="99"/>
        <v>0</v>
      </c>
      <c r="M217" s="24">
        <f t="shared" si="99"/>
        <v>0</v>
      </c>
      <c r="N217" s="24">
        <f t="shared" si="99"/>
        <v>0</v>
      </c>
      <c r="O217" s="24">
        <f t="shared" si="99"/>
        <v>0</v>
      </c>
      <c r="P217" s="24">
        <f t="shared" si="99"/>
        <v>0</v>
      </c>
      <c r="Q217" s="24">
        <f t="shared" si="99"/>
        <v>0</v>
      </c>
      <c r="R217" s="24">
        <f t="shared" si="99"/>
        <v>0</v>
      </c>
      <c r="S217" s="24">
        <f t="shared" si="99"/>
        <v>0</v>
      </c>
      <c r="T217" s="24">
        <f t="shared" si="99"/>
        <v>0</v>
      </c>
      <c r="U217" s="31">
        <f t="shared" si="99"/>
        <v>36000</v>
      </c>
      <c r="V217" s="31">
        <f t="shared" si="99"/>
        <v>36000</v>
      </c>
      <c r="W217" s="31">
        <f t="shared" si="99"/>
        <v>21611</v>
      </c>
      <c r="X217" s="24">
        <f t="shared" si="99"/>
        <v>0</v>
      </c>
    </row>
    <row r="218" spans="1:24" ht="16.5" hidden="1">
      <c r="A218" s="5" t="s">
        <v>740</v>
      </c>
      <c r="B218" s="5" t="s">
        <v>741</v>
      </c>
      <c r="C218" s="25">
        <v>34000</v>
      </c>
      <c r="D218" s="25">
        <v>34000</v>
      </c>
      <c r="E218" s="25">
        <v>21353</v>
      </c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6">
        <f aca="true" t="shared" si="100" ref="U218:V221">SUM(C218+F218+I218+L218+O218+R218)</f>
        <v>34000</v>
      </c>
      <c r="V218" s="26">
        <f t="shared" si="100"/>
        <v>34000</v>
      </c>
      <c r="W218" s="26">
        <f>SUM(E218+H218+N218+Q218+K218+T218)</f>
        <v>21353</v>
      </c>
      <c r="X218" s="25"/>
    </row>
    <row r="219" spans="1:24" ht="16.5" hidden="1">
      <c r="A219" s="5" t="s">
        <v>742</v>
      </c>
      <c r="B219" s="5" t="s">
        <v>743</v>
      </c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6">
        <f t="shared" si="100"/>
        <v>0</v>
      </c>
      <c r="V219" s="26">
        <f t="shared" si="100"/>
        <v>0</v>
      </c>
      <c r="W219" s="26">
        <f>SUM(E219+H219+N219+Q219+K219+T219)</f>
        <v>0</v>
      </c>
      <c r="X219" s="25"/>
    </row>
    <row r="220" spans="1:24" ht="16.5" hidden="1">
      <c r="A220" s="5" t="s">
        <v>744</v>
      </c>
      <c r="B220" s="5" t="s">
        <v>683</v>
      </c>
      <c r="C220" s="25">
        <v>2000</v>
      </c>
      <c r="D220" s="25">
        <v>2000</v>
      </c>
      <c r="E220" s="25">
        <v>258</v>
      </c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6">
        <f t="shared" si="100"/>
        <v>2000</v>
      </c>
      <c r="V220" s="26">
        <f t="shared" si="100"/>
        <v>2000</v>
      </c>
      <c r="W220" s="26">
        <f>SUM(E220+H220+N220+Q220+K220+T220)</f>
        <v>258</v>
      </c>
      <c r="X220" s="25"/>
    </row>
    <row r="221" spans="1:24" ht="16.5" hidden="1">
      <c r="A221" s="8" t="s">
        <v>337</v>
      </c>
      <c r="B221" s="8" t="s">
        <v>338</v>
      </c>
      <c r="C221" s="33"/>
      <c r="D221" s="33"/>
      <c r="E221" s="33"/>
      <c r="F221" s="33">
        <v>184939</v>
      </c>
      <c r="G221" s="33">
        <v>184939</v>
      </c>
      <c r="H221" s="33">
        <v>92549</v>
      </c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26">
        <f t="shared" si="100"/>
        <v>184939</v>
      </c>
      <c r="V221" s="26">
        <f t="shared" si="100"/>
        <v>184939</v>
      </c>
      <c r="W221" s="26">
        <f>SUM(E221+H221+N221+Q221+K221+T221)</f>
        <v>92549</v>
      </c>
      <c r="X221" s="33">
        <v>2113</v>
      </c>
    </row>
    <row r="222" spans="1:24" ht="16.5">
      <c r="A222" s="6" t="s">
        <v>339</v>
      </c>
      <c r="B222" s="6" t="s">
        <v>340</v>
      </c>
      <c r="C222" s="22">
        <f>SUM(C223+C226+C230+C235+C253+C263+C272+C277+C290+C298+C304+C309)</f>
        <v>284750</v>
      </c>
      <c r="D222" s="22">
        <f aca="true" t="shared" si="101" ref="D222:X222">SUM(D223+D226+D230+D235+D253+D263+D272+D277+D290+D298+D304+D309)</f>
        <v>313350</v>
      </c>
      <c r="E222" s="22">
        <f t="shared" si="101"/>
        <v>223931</v>
      </c>
      <c r="F222" s="22">
        <f t="shared" si="101"/>
        <v>362350</v>
      </c>
      <c r="G222" s="22">
        <f t="shared" si="101"/>
        <v>360350</v>
      </c>
      <c r="H222" s="22">
        <f t="shared" si="101"/>
        <v>178971</v>
      </c>
      <c r="I222" s="22">
        <f t="shared" si="101"/>
        <v>73800</v>
      </c>
      <c r="J222" s="22">
        <f t="shared" si="101"/>
        <v>73800</v>
      </c>
      <c r="K222" s="22">
        <f t="shared" si="101"/>
        <v>29500</v>
      </c>
      <c r="L222" s="22">
        <f t="shared" si="101"/>
        <v>23500</v>
      </c>
      <c r="M222" s="22">
        <f t="shared" si="101"/>
        <v>23500</v>
      </c>
      <c r="N222" s="22">
        <f t="shared" si="101"/>
        <v>0</v>
      </c>
      <c r="O222" s="22">
        <f t="shared" si="101"/>
        <v>10050</v>
      </c>
      <c r="P222" s="22">
        <f t="shared" si="101"/>
        <v>10050</v>
      </c>
      <c r="Q222" s="22">
        <f t="shared" si="101"/>
        <v>0</v>
      </c>
      <c r="R222" s="22">
        <f t="shared" si="101"/>
        <v>19050</v>
      </c>
      <c r="S222" s="22">
        <f t="shared" si="101"/>
        <v>19050</v>
      </c>
      <c r="T222" s="22">
        <f t="shared" si="101"/>
        <v>0</v>
      </c>
      <c r="U222" s="34">
        <f t="shared" si="101"/>
        <v>773500</v>
      </c>
      <c r="V222" s="34">
        <f t="shared" si="101"/>
        <v>800100</v>
      </c>
      <c r="W222" s="34">
        <f t="shared" si="101"/>
        <v>432402</v>
      </c>
      <c r="X222" s="22">
        <f t="shared" si="101"/>
        <v>90004</v>
      </c>
    </row>
    <row r="223" spans="1:24" ht="16.5">
      <c r="A223" s="7" t="s">
        <v>341</v>
      </c>
      <c r="B223" s="7" t="s">
        <v>342</v>
      </c>
      <c r="C223" s="23">
        <f>SUM(C224+C225)</f>
        <v>20000</v>
      </c>
      <c r="D223" s="23">
        <f aca="true" t="shared" si="102" ref="D223:X223">SUM(D224+D225)</f>
        <v>20000</v>
      </c>
      <c r="E223" s="23">
        <f t="shared" si="102"/>
        <v>7488</v>
      </c>
      <c r="F223" s="23">
        <f t="shared" si="102"/>
        <v>600</v>
      </c>
      <c r="G223" s="23">
        <f t="shared" si="102"/>
        <v>600</v>
      </c>
      <c r="H223" s="23">
        <f t="shared" si="102"/>
        <v>40</v>
      </c>
      <c r="I223" s="23">
        <f t="shared" si="102"/>
        <v>2000</v>
      </c>
      <c r="J223" s="23">
        <f t="shared" si="102"/>
        <v>2000</v>
      </c>
      <c r="K223" s="23">
        <f t="shared" si="102"/>
        <v>244</v>
      </c>
      <c r="L223" s="23">
        <f t="shared" si="102"/>
        <v>1000</v>
      </c>
      <c r="M223" s="23">
        <f t="shared" si="102"/>
        <v>1000</v>
      </c>
      <c r="N223" s="23">
        <f t="shared" si="102"/>
        <v>0</v>
      </c>
      <c r="O223" s="23">
        <f t="shared" si="102"/>
        <v>0</v>
      </c>
      <c r="P223" s="23">
        <f t="shared" si="102"/>
        <v>0</v>
      </c>
      <c r="Q223" s="23">
        <f t="shared" si="102"/>
        <v>0</v>
      </c>
      <c r="R223" s="23">
        <f t="shared" si="102"/>
        <v>0</v>
      </c>
      <c r="S223" s="23">
        <f t="shared" si="102"/>
        <v>0</v>
      </c>
      <c r="T223" s="23">
        <f t="shared" si="102"/>
        <v>0</v>
      </c>
      <c r="U223" s="32">
        <f t="shared" si="102"/>
        <v>23600</v>
      </c>
      <c r="V223" s="32">
        <f t="shared" si="102"/>
        <v>23600</v>
      </c>
      <c r="W223" s="32">
        <f t="shared" si="102"/>
        <v>7772</v>
      </c>
      <c r="X223" s="23">
        <f t="shared" si="102"/>
        <v>2938</v>
      </c>
    </row>
    <row r="224" spans="1:24" ht="16.5" hidden="1">
      <c r="A224" s="8" t="s">
        <v>343</v>
      </c>
      <c r="B224" s="8" t="s">
        <v>344</v>
      </c>
      <c r="C224" s="33">
        <v>17000</v>
      </c>
      <c r="D224" s="33">
        <v>17000</v>
      </c>
      <c r="E224" s="33">
        <v>5443</v>
      </c>
      <c r="F224" s="33">
        <v>600</v>
      </c>
      <c r="G224" s="33">
        <v>600</v>
      </c>
      <c r="H224" s="33">
        <v>40</v>
      </c>
      <c r="I224" s="33">
        <v>2000</v>
      </c>
      <c r="J224" s="33">
        <v>2000</v>
      </c>
      <c r="K224" s="33">
        <v>244</v>
      </c>
      <c r="L224" s="33">
        <v>1000</v>
      </c>
      <c r="M224" s="33">
        <v>1000</v>
      </c>
      <c r="N224" s="33">
        <v>0</v>
      </c>
      <c r="O224" s="33"/>
      <c r="P224" s="33"/>
      <c r="Q224" s="33"/>
      <c r="R224" s="33"/>
      <c r="S224" s="33"/>
      <c r="T224" s="33"/>
      <c r="U224" s="26">
        <f>SUM(C224+F224+I224+L224+O224+R224)</f>
        <v>20600</v>
      </c>
      <c r="V224" s="26">
        <f>SUM(D224+G224+J224+M224+P224+S224)</f>
        <v>20600</v>
      </c>
      <c r="W224" s="26">
        <f>SUM(E224+H224+N224+Q224+K224+T224)</f>
        <v>5727</v>
      </c>
      <c r="X224" s="33">
        <v>2147</v>
      </c>
    </row>
    <row r="225" spans="1:24" ht="16.5" hidden="1">
      <c r="A225" s="8" t="s">
        <v>345</v>
      </c>
      <c r="B225" s="8" t="s">
        <v>346</v>
      </c>
      <c r="C225" s="33">
        <v>3000</v>
      </c>
      <c r="D225" s="33">
        <v>3000</v>
      </c>
      <c r="E225" s="33">
        <v>2045</v>
      </c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26">
        <f>SUM(C225+F225+I225+L225+O225+R225)</f>
        <v>3000</v>
      </c>
      <c r="V225" s="26">
        <f>SUM(D225+G225+J225+M225+P225+S225)</f>
        <v>3000</v>
      </c>
      <c r="W225" s="26">
        <f>SUM(E225+H225+N225+Q225+K225+T225)</f>
        <v>2045</v>
      </c>
      <c r="X225" s="33">
        <v>791</v>
      </c>
    </row>
    <row r="226" spans="1:24" ht="16.5">
      <c r="A226" s="7" t="s">
        <v>347</v>
      </c>
      <c r="B226" s="7" t="s">
        <v>348</v>
      </c>
      <c r="C226" s="23">
        <f>SUM(C227+C228+C229)</f>
        <v>3000</v>
      </c>
      <c r="D226" s="23">
        <f aca="true" t="shared" si="103" ref="D226:X226">SUM(D227+D228+D229)</f>
        <v>3600</v>
      </c>
      <c r="E226" s="23">
        <f t="shared" si="103"/>
        <v>1803</v>
      </c>
      <c r="F226" s="23">
        <f t="shared" si="103"/>
        <v>0</v>
      </c>
      <c r="G226" s="23">
        <f t="shared" si="103"/>
        <v>0</v>
      </c>
      <c r="H226" s="23">
        <f t="shared" si="103"/>
        <v>0</v>
      </c>
      <c r="I226" s="23">
        <f t="shared" si="103"/>
        <v>0</v>
      </c>
      <c r="J226" s="23">
        <f t="shared" si="103"/>
        <v>0</v>
      </c>
      <c r="K226" s="23">
        <f t="shared" si="103"/>
        <v>0</v>
      </c>
      <c r="L226" s="23">
        <f t="shared" si="103"/>
        <v>0</v>
      </c>
      <c r="M226" s="23">
        <f t="shared" si="103"/>
        <v>0</v>
      </c>
      <c r="N226" s="23">
        <f t="shared" si="103"/>
        <v>0</v>
      </c>
      <c r="O226" s="23">
        <f t="shared" si="103"/>
        <v>0</v>
      </c>
      <c r="P226" s="23">
        <f t="shared" si="103"/>
        <v>0</v>
      </c>
      <c r="Q226" s="23">
        <f t="shared" si="103"/>
        <v>0</v>
      </c>
      <c r="R226" s="23">
        <f t="shared" si="103"/>
        <v>0</v>
      </c>
      <c r="S226" s="23">
        <f t="shared" si="103"/>
        <v>0</v>
      </c>
      <c r="T226" s="23">
        <f t="shared" si="103"/>
        <v>0</v>
      </c>
      <c r="U226" s="32">
        <f t="shared" si="103"/>
        <v>3000</v>
      </c>
      <c r="V226" s="32">
        <f t="shared" si="103"/>
        <v>3600</v>
      </c>
      <c r="W226" s="32">
        <f t="shared" si="103"/>
        <v>1803</v>
      </c>
      <c r="X226" s="23">
        <f t="shared" si="103"/>
        <v>597</v>
      </c>
    </row>
    <row r="227" spans="1:24" ht="16.5" hidden="1">
      <c r="A227" s="8" t="s">
        <v>349</v>
      </c>
      <c r="B227" s="8" t="s">
        <v>350</v>
      </c>
      <c r="C227" s="33"/>
      <c r="D227" s="33">
        <v>600</v>
      </c>
      <c r="E227" s="33">
        <v>117</v>
      </c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26">
        <f aca="true" t="shared" si="104" ref="U227:V229">SUM(C227+F227+I227+L227+O227+R227)</f>
        <v>0</v>
      </c>
      <c r="V227" s="26">
        <f t="shared" si="104"/>
        <v>600</v>
      </c>
      <c r="W227" s="26">
        <f>SUM(E227+H227+N227+Q227+K227+T227)</f>
        <v>117</v>
      </c>
      <c r="X227" s="33">
        <v>32</v>
      </c>
    </row>
    <row r="228" spans="1:24" ht="16.5" hidden="1">
      <c r="A228" s="8" t="s">
        <v>351</v>
      </c>
      <c r="B228" s="8" t="s">
        <v>352</v>
      </c>
      <c r="C228" s="33">
        <v>3000</v>
      </c>
      <c r="D228" s="33">
        <v>3000</v>
      </c>
      <c r="E228" s="33">
        <v>1686</v>
      </c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26">
        <f t="shared" si="104"/>
        <v>3000</v>
      </c>
      <c r="V228" s="26">
        <f t="shared" si="104"/>
        <v>3000</v>
      </c>
      <c r="W228" s="26">
        <f>SUM(E228+H228+N228+Q228+K228+T228)</f>
        <v>1686</v>
      </c>
      <c r="X228" s="33">
        <v>386</v>
      </c>
    </row>
    <row r="229" spans="1:24" ht="16.5" hidden="1">
      <c r="A229" s="8" t="s">
        <v>353</v>
      </c>
      <c r="B229" s="8" t="s">
        <v>354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26">
        <f t="shared" si="104"/>
        <v>0</v>
      </c>
      <c r="V229" s="26">
        <f t="shared" si="104"/>
        <v>0</v>
      </c>
      <c r="W229" s="26">
        <f>SUM(E229+H229+N229+Q229+K229+T229)</f>
        <v>0</v>
      </c>
      <c r="X229" s="33">
        <v>179</v>
      </c>
    </row>
    <row r="230" spans="1:24" ht="16.5">
      <c r="A230" s="7" t="s">
        <v>355</v>
      </c>
      <c r="B230" s="7" t="s">
        <v>356</v>
      </c>
      <c r="C230" s="23">
        <f>SUM(C231+C232+C233+C234)</f>
        <v>40000</v>
      </c>
      <c r="D230" s="23">
        <f aca="true" t="shared" si="105" ref="D230:X230">SUM(D231+D232+D233+D234)</f>
        <v>40000</v>
      </c>
      <c r="E230" s="23">
        <f t="shared" si="105"/>
        <v>27133</v>
      </c>
      <c r="F230" s="23">
        <f t="shared" si="105"/>
        <v>0</v>
      </c>
      <c r="G230" s="23">
        <f t="shared" si="105"/>
        <v>0</v>
      </c>
      <c r="H230" s="23">
        <f t="shared" si="105"/>
        <v>0</v>
      </c>
      <c r="I230" s="23">
        <f t="shared" si="105"/>
        <v>0</v>
      </c>
      <c r="J230" s="23">
        <f t="shared" si="105"/>
        <v>0</v>
      </c>
      <c r="K230" s="23">
        <f t="shared" si="105"/>
        <v>0</v>
      </c>
      <c r="L230" s="23">
        <f t="shared" si="105"/>
        <v>17000</v>
      </c>
      <c r="M230" s="23">
        <f t="shared" si="105"/>
        <v>17000</v>
      </c>
      <c r="N230" s="23">
        <f t="shared" si="105"/>
        <v>0</v>
      </c>
      <c r="O230" s="23">
        <f t="shared" si="105"/>
        <v>0</v>
      </c>
      <c r="P230" s="23">
        <f t="shared" si="105"/>
        <v>0</v>
      </c>
      <c r="Q230" s="23">
        <f t="shared" si="105"/>
        <v>0</v>
      </c>
      <c r="R230" s="23">
        <f t="shared" si="105"/>
        <v>0</v>
      </c>
      <c r="S230" s="23">
        <f t="shared" si="105"/>
        <v>0</v>
      </c>
      <c r="T230" s="23">
        <f t="shared" si="105"/>
        <v>0</v>
      </c>
      <c r="U230" s="32">
        <f t="shared" si="105"/>
        <v>57000</v>
      </c>
      <c r="V230" s="32">
        <f t="shared" si="105"/>
        <v>57000</v>
      </c>
      <c r="W230" s="32">
        <f t="shared" si="105"/>
        <v>27133</v>
      </c>
      <c r="X230" s="23">
        <f t="shared" si="105"/>
        <v>152</v>
      </c>
    </row>
    <row r="231" spans="1:24" ht="16.5" hidden="1">
      <c r="A231" s="8" t="s">
        <v>357</v>
      </c>
      <c r="B231" s="8" t="s">
        <v>358</v>
      </c>
      <c r="C231" s="33">
        <v>40000</v>
      </c>
      <c r="D231" s="33">
        <v>40000</v>
      </c>
      <c r="E231" s="33">
        <v>27133</v>
      </c>
      <c r="F231" s="33"/>
      <c r="G231" s="33"/>
      <c r="H231" s="33"/>
      <c r="I231" s="33"/>
      <c r="J231" s="33"/>
      <c r="K231" s="33"/>
      <c r="L231" s="33">
        <v>17000</v>
      </c>
      <c r="M231" s="33">
        <v>17000</v>
      </c>
      <c r="N231" s="33">
        <v>0</v>
      </c>
      <c r="O231" s="33"/>
      <c r="P231" s="33"/>
      <c r="Q231" s="33"/>
      <c r="R231" s="33"/>
      <c r="S231" s="33"/>
      <c r="T231" s="33"/>
      <c r="U231" s="26">
        <f aca="true" t="shared" si="106" ref="U231:V234">SUM(C231+F231+I231+L231+O231+R231)</f>
        <v>57000</v>
      </c>
      <c r="V231" s="26">
        <f t="shared" si="106"/>
        <v>57000</v>
      </c>
      <c r="W231" s="26">
        <f>SUM(E231+H231+N231+Q231+K231+T231)</f>
        <v>27133</v>
      </c>
      <c r="X231" s="33">
        <v>152</v>
      </c>
    </row>
    <row r="232" spans="1:24" ht="16.5" hidden="1">
      <c r="A232" s="8" t="s">
        <v>359</v>
      </c>
      <c r="B232" s="8" t="s">
        <v>360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26">
        <f t="shared" si="106"/>
        <v>0</v>
      </c>
      <c r="V232" s="26">
        <f t="shared" si="106"/>
        <v>0</v>
      </c>
      <c r="W232" s="26">
        <f>SUM(E232+H232+N232+Q232+K232+T232)</f>
        <v>0</v>
      </c>
      <c r="X232" s="33"/>
    </row>
    <row r="233" spans="1:24" ht="16.5" hidden="1">
      <c r="A233" s="8" t="s">
        <v>361</v>
      </c>
      <c r="B233" s="8" t="s">
        <v>362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26">
        <f t="shared" si="106"/>
        <v>0</v>
      </c>
      <c r="V233" s="26">
        <f t="shared" si="106"/>
        <v>0</v>
      </c>
      <c r="W233" s="26">
        <f>SUM(E233+H233+N233+Q233+K233+T233)</f>
        <v>0</v>
      </c>
      <c r="X233" s="33"/>
    </row>
    <row r="234" spans="1:24" ht="16.5" hidden="1">
      <c r="A234" s="8" t="s">
        <v>363</v>
      </c>
      <c r="B234" s="8" t="s">
        <v>364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26">
        <f t="shared" si="106"/>
        <v>0</v>
      </c>
      <c r="V234" s="26">
        <f t="shared" si="106"/>
        <v>0</v>
      </c>
      <c r="W234" s="26">
        <f>SUM(E234+H234+N234+Q234+K234+T234)</f>
        <v>0</v>
      </c>
      <c r="X234" s="33"/>
    </row>
    <row r="235" spans="1:24" ht="16.5">
      <c r="A235" s="7" t="s">
        <v>365</v>
      </c>
      <c r="B235" s="7" t="s">
        <v>366</v>
      </c>
      <c r="C235" s="23">
        <f>SUM(C236+C237+C238+C239+C240+C241+C242+C243+C244+C245+C246+C247+C248+C249+C250+C251+C252)</f>
        <v>49500</v>
      </c>
      <c r="D235" s="23">
        <f aca="true" t="shared" si="107" ref="D235:X235">SUM(D236+D237+D238+D239+D240+D241+D242+D243+D244+D245+D246+D247+D248+D249+D250+D251+D252)</f>
        <v>54500</v>
      </c>
      <c r="E235" s="23">
        <f t="shared" si="107"/>
        <v>30546</v>
      </c>
      <c r="F235" s="23">
        <f t="shared" si="107"/>
        <v>1430</v>
      </c>
      <c r="G235" s="23">
        <f t="shared" si="107"/>
        <v>1430</v>
      </c>
      <c r="H235" s="23">
        <f t="shared" si="107"/>
        <v>0</v>
      </c>
      <c r="I235" s="23">
        <f t="shared" si="107"/>
        <v>2500</v>
      </c>
      <c r="J235" s="23">
        <f t="shared" si="107"/>
        <v>2500</v>
      </c>
      <c r="K235" s="23">
        <f t="shared" si="107"/>
        <v>0</v>
      </c>
      <c r="L235" s="23">
        <f t="shared" si="107"/>
        <v>0</v>
      </c>
      <c r="M235" s="23">
        <f t="shared" si="107"/>
        <v>0</v>
      </c>
      <c r="N235" s="23">
        <f t="shared" si="107"/>
        <v>0</v>
      </c>
      <c r="O235" s="23">
        <f t="shared" si="107"/>
        <v>0</v>
      </c>
      <c r="P235" s="23">
        <f t="shared" si="107"/>
        <v>0</v>
      </c>
      <c r="Q235" s="23">
        <f t="shared" si="107"/>
        <v>0</v>
      </c>
      <c r="R235" s="23">
        <f t="shared" si="107"/>
        <v>0</v>
      </c>
      <c r="S235" s="23">
        <f t="shared" si="107"/>
        <v>0</v>
      </c>
      <c r="T235" s="23">
        <f t="shared" si="107"/>
        <v>0</v>
      </c>
      <c r="U235" s="32">
        <f t="shared" si="107"/>
        <v>53430</v>
      </c>
      <c r="V235" s="32">
        <f t="shared" si="107"/>
        <v>58430</v>
      </c>
      <c r="W235" s="32">
        <f t="shared" si="107"/>
        <v>30546</v>
      </c>
      <c r="X235" s="23">
        <f t="shared" si="107"/>
        <v>10744</v>
      </c>
    </row>
    <row r="236" spans="1:24" ht="16.5" hidden="1">
      <c r="A236" s="8" t="s">
        <v>367</v>
      </c>
      <c r="B236" s="8" t="s">
        <v>368</v>
      </c>
      <c r="C236" s="33">
        <v>12000</v>
      </c>
      <c r="D236" s="33">
        <v>12000</v>
      </c>
      <c r="E236" s="33">
        <v>8231</v>
      </c>
      <c r="F236" s="33"/>
      <c r="G236" s="33"/>
      <c r="H236" s="33"/>
      <c r="I236" s="33">
        <v>500</v>
      </c>
      <c r="J236" s="33">
        <v>500</v>
      </c>
      <c r="K236" s="33">
        <v>0</v>
      </c>
      <c r="L236" s="33"/>
      <c r="M236" s="33"/>
      <c r="N236" s="33"/>
      <c r="O236" s="33"/>
      <c r="P236" s="33"/>
      <c r="Q236" s="33"/>
      <c r="R236" s="33"/>
      <c r="S236" s="33"/>
      <c r="T236" s="33"/>
      <c r="U236" s="26">
        <f aca="true" t="shared" si="108" ref="U236:U252">SUM(C236+F236+I236+L236+O236+R236)</f>
        <v>12500</v>
      </c>
      <c r="V236" s="26">
        <f aca="true" t="shared" si="109" ref="V236:V252">SUM(D236+G236+J236+M236+P236+S236)</f>
        <v>12500</v>
      </c>
      <c r="W236" s="26">
        <f aca="true" t="shared" si="110" ref="W236:W252">SUM(E236+H236+N236+Q236+K236+T236)</f>
        <v>8231</v>
      </c>
      <c r="X236" s="33">
        <v>1723</v>
      </c>
    </row>
    <row r="237" spans="1:24" ht="16.5" hidden="1">
      <c r="A237" s="8" t="s">
        <v>369</v>
      </c>
      <c r="B237" s="8" t="s">
        <v>370</v>
      </c>
      <c r="C237" s="33">
        <v>1000</v>
      </c>
      <c r="D237" s="33">
        <v>1000</v>
      </c>
      <c r="E237" s="33">
        <v>4</v>
      </c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26">
        <f t="shared" si="108"/>
        <v>1000</v>
      </c>
      <c r="V237" s="26">
        <f t="shared" si="109"/>
        <v>1000</v>
      </c>
      <c r="W237" s="26">
        <f t="shared" si="110"/>
        <v>4</v>
      </c>
      <c r="X237" s="33">
        <v>4</v>
      </c>
    </row>
    <row r="238" spans="1:24" ht="16.5" hidden="1">
      <c r="A238" s="8" t="s">
        <v>371</v>
      </c>
      <c r="B238" s="8" t="s">
        <v>372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26">
        <f t="shared" si="108"/>
        <v>0</v>
      </c>
      <c r="V238" s="26">
        <f t="shared" si="109"/>
        <v>0</v>
      </c>
      <c r="W238" s="26">
        <f t="shared" si="110"/>
        <v>0</v>
      </c>
      <c r="X238" s="33"/>
    </row>
    <row r="239" spans="1:24" ht="16.5" hidden="1">
      <c r="A239" s="8" t="s">
        <v>373</v>
      </c>
      <c r="B239" s="8" t="s">
        <v>374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26">
        <f t="shared" si="108"/>
        <v>0</v>
      </c>
      <c r="V239" s="26">
        <f t="shared" si="109"/>
        <v>0</v>
      </c>
      <c r="W239" s="26">
        <f t="shared" si="110"/>
        <v>0</v>
      </c>
      <c r="X239" s="33">
        <v>118</v>
      </c>
    </row>
    <row r="240" spans="1:24" ht="16.5" hidden="1">
      <c r="A240" s="8" t="s">
        <v>375</v>
      </c>
      <c r="B240" s="8" t="s">
        <v>376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26">
        <f t="shared" si="108"/>
        <v>0</v>
      </c>
      <c r="V240" s="26">
        <f t="shared" si="109"/>
        <v>0</v>
      </c>
      <c r="W240" s="26">
        <f t="shared" si="110"/>
        <v>0</v>
      </c>
      <c r="X240" s="33"/>
    </row>
    <row r="241" spans="1:24" ht="16.5" hidden="1">
      <c r="A241" s="8" t="s">
        <v>377</v>
      </c>
      <c r="B241" s="8" t="s">
        <v>378</v>
      </c>
      <c r="C241" s="33"/>
      <c r="D241" s="33">
        <v>1000</v>
      </c>
      <c r="E241" s="33">
        <v>164</v>
      </c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26">
        <f t="shared" si="108"/>
        <v>0</v>
      </c>
      <c r="V241" s="26">
        <f t="shared" si="109"/>
        <v>1000</v>
      </c>
      <c r="W241" s="26">
        <f t="shared" si="110"/>
        <v>164</v>
      </c>
      <c r="X241" s="33">
        <v>160</v>
      </c>
    </row>
    <row r="242" spans="1:24" ht="16.5" hidden="1">
      <c r="A242" s="8" t="s">
        <v>379</v>
      </c>
      <c r="B242" s="8" t="s">
        <v>380</v>
      </c>
      <c r="C242" s="33">
        <v>4000</v>
      </c>
      <c r="D242" s="33">
        <v>6000</v>
      </c>
      <c r="E242" s="33">
        <v>4959</v>
      </c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26">
        <f t="shared" si="108"/>
        <v>4000</v>
      </c>
      <c r="V242" s="26">
        <f t="shared" si="109"/>
        <v>6000</v>
      </c>
      <c r="W242" s="26">
        <f t="shared" si="110"/>
        <v>4959</v>
      </c>
      <c r="X242" s="33">
        <v>43</v>
      </c>
    </row>
    <row r="243" spans="1:24" ht="16.5" hidden="1">
      <c r="A243" s="8" t="s">
        <v>381</v>
      </c>
      <c r="B243" s="8" t="s">
        <v>382</v>
      </c>
      <c r="C243" s="33"/>
      <c r="D243" s="33">
        <v>500</v>
      </c>
      <c r="E243" s="33">
        <v>46</v>
      </c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26">
        <f t="shared" si="108"/>
        <v>0</v>
      </c>
      <c r="V243" s="26">
        <f t="shared" si="109"/>
        <v>500</v>
      </c>
      <c r="W243" s="26">
        <f t="shared" si="110"/>
        <v>46</v>
      </c>
      <c r="X243" s="33">
        <v>46</v>
      </c>
    </row>
    <row r="244" spans="1:24" ht="16.5" hidden="1">
      <c r="A244" s="8" t="s">
        <v>383</v>
      </c>
      <c r="B244" s="8" t="s">
        <v>384</v>
      </c>
      <c r="C244" s="33">
        <v>12000</v>
      </c>
      <c r="D244" s="33">
        <v>12000</v>
      </c>
      <c r="E244" s="33">
        <v>3758</v>
      </c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26">
        <f t="shared" si="108"/>
        <v>12000</v>
      </c>
      <c r="V244" s="26">
        <f t="shared" si="109"/>
        <v>12000</v>
      </c>
      <c r="W244" s="26">
        <f t="shared" si="110"/>
        <v>3758</v>
      </c>
      <c r="X244" s="33">
        <v>1021</v>
      </c>
    </row>
    <row r="245" spans="1:24" ht="16.5" hidden="1">
      <c r="A245" s="8" t="s">
        <v>385</v>
      </c>
      <c r="B245" s="8" t="s">
        <v>386</v>
      </c>
      <c r="C245" s="33">
        <v>7000</v>
      </c>
      <c r="D245" s="33">
        <v>7000</v>
      </c>
      <c r="E245" s="33">
        <v>5052</v>
      </c>
      <c r="F245" s="33">
        <v>500</v>
      </c>
      <c r="G245" s="33">
        <v>500</v>
      </c>
      <c r="H245" s="33">
        <v>0</v>
      </c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26">
        <f t="shared" si="108"/>
        <v>7500</v>
      </c>
      <c r="V245" s="26">
        <f t="shared" si="109"/>
        <v>7500</v>
      </c>
      <c r="W245" s="26">
        <f t="shared" si="110"/>
        <v>5052</v>
      </c>
      <c r="X245" s="33">
        <v>3021</v>
      </c>
    </row>
    <row r="246" spans="1:24" ht="16.5" hidden="1">
      <c r="A246" s="8" t="s">
        <v>387</v>
      </c>
      <c r="B246" s="8" t="s">
        <v>388</v>
      </c>
      <c r="C246" s="33">
        <v>5000</v>
      </c>
      <c r="D246" s="33">
        <v>5000</v>
      </c>
      <c r="E246" s="33">
        <v>108</v>
      </c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26">
        <f t="shared" si="108"/>
        <v>5000</v>
      </c>
      <c r="V246" s="26">
        <f t="shared" si="109"/>
        <v>5000</v>
      </c>
      <c r="W246" s="26">
        <f t="shared" si="110"/>
        <v>108</v>
      </c>
      <c r="X246" s="33"/>
    </row>
    <row r="247" spans="1:24" ht="16.5" hidden="1">
      <c r="A247" s="8" t="s">
        <v>389</v>
      </c>
      <c r="B247" s="8" t="s">
        <v>390</v>
      </c>
      <c r="C247" s="33">
        <v>2500</v>
      </c>
      <c r="D247" s="33">
        <v>2500</v>
      </c>
      <c r="E247" s="33">
        <v>2342</v>
      </c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26">
        <f t="shared" si="108"/>
        <v>2500</v>
      </c>
      <c r="V247" s="26">
        <f t="shared" si="109"/>
        <v>2500</v>
      </c>
      <c r="W247" s="26">
        <f t="shared" si="110"/>
        <v>2342</v>
      </c>
      <c r="X247" s="33">
        <v>1125</v>
      </c>
    </row>
    <row r="248" spans="1:24" ht="16.5" hidden="1">
      <c r="A248" s="8" t="s">
        <v>391</v>
      </c>
      <c r="B248" s="8" t="s">
        <v>392</v>
      </c>
      <c r="C248" s="33"/>
      <c r="D248" s="33">
        <v>500</v>
      </c>
      <c r="E248" s="33">
        <v>102</v>
      </c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26">
        <f t="shared" si="108"/>
        <v>0</v>
      </c>
      <c r="V248" s="26">
        <f t="shared" si="109"/>
        <v>500</v>
      </c>
      <c r="W248" s="26">
        <f t="shared" si="110"/>
        <v>102</v>
      </c>
      <c r="X248" s="33">
        <v>245</v>
      </c>
    </row>
    <row r="249" spans="1:24" ht="16.5" hidden="1">
      <c r="A249" s="8" t="s">
        <v>393</v>
      </c>
      <c r="B249" s="8" t="s">
        <v>394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26">
        <f t="shared" si="108"/>
        <v>0</v>
      </c>
      <c r="V249" s="26">
        <f t="shared" si="109"/>
        <v>0</v>
      </c>
      <c r="W249" s="26">
        <f t="shared" si="110"/>
        <v>0</v>
      </c>
      <c r="X249" s="33">
        <v>24</v>
      </c>
    </row>
    <row r="250" spans="1:24" ht="16.5" hidden="1">
      <c r="A250" s="8" t="s">
        <v>395</v>
      </c>
      <c r="B250" s="8" t="s">
        <v>396</v>
      </c>
      <c r="C250" s="33">
        <v>1000</v>
      </c>
      <c r="D250" s="33">
        <v>1500</v>
      </c>
      <c r="E250" s="33">
        <v>1720</v>
      </c>
      <c r="F250" s="33">
        <v>800</v>
      </c>
      <c r="G250" s="33">
        <v>800</v>
      </c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26">
        <f t="shared" si="108"/>
        <v>1800</v>
      </c>
      <c r="V250" s="26">
        <f t="shared" si="109"/>
        <v>2300</v>
      </c>
      <c r="W250" s="26">
        <f t="shared" si="110"/>
        <v>1720</v>
      </c>
      <c r="X250" s="33">
        <v>2037</v>
      </c>
    </row>
    <row r="251" spans="1:24" ht="16.5" hidden="1">
      <c r="A251" s="8" t="s">
        <v>397</v>
      </c>
      <c r="B251" s="8" t="s">
        <v>398</v>
      </c>
      <c r="C251" s="33"/>
      <c r="D251" s="33">
        <v>500</v>
      </c>
      <c r="E251" s="33">
        <v>382</v>
      </c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26">
        <f t="shared" si="108"/>
        <v>0</v>
      </c>
      <c r="V251" s="26">
        <f t="shared" si="109"/>
        <v>500</v>
      </c>
      <c r="W251" s="26">
        <f t="shared" si="110"/>
        <v>382</v>
      </c>
      <c r="X251" s="33">
        <v>95</v>
      </c>
    </row>
    <row r="252" spans="1:24" ht="16.5" hidden="1">
      <c r="A252" s="8" t="s">
        <v>399</v>
      </c>
      <c r="B252" s="8" t="s">
        <v>400</v>
      </c>
      <c r="C252" s="33">
        <v>5000</v>
      </c>
      <c r="D252" s="33">
        <v>5000</v>
      </c>
      <c r="E252" s="33">
        <v>3678</v>
      </c>
      <c r="F252" s="33">
        <v>130</v>
      </c>
      <c r="G252" s="33">
        <v>130</v>
      </c>
      <c r="H252" s="33"/>
      <c r="I252" s="33">
        <v>2000</v>
      </c>
      <c r="J252" s="33">
        <v>2000</v>
      </c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26">
        <f t="shared" si="108"/>
        <v>7130</v>
      </c>
      <c r="V252" s="26">
        <f t="shared" si="109"/>
        <v>7130</v>
      </c>
      <c r="W252" s="26">
        <f t="shared" si="110"/>
        <v>3678</v>
      </c>
      <c r="X252" s="33">
        <v>1082</v>
      </c>
    </row>
    <row r="253" spans="1:24" ht="16.5">
      <c r="A253" s="7" t="s">
        <v>401</v>
      </c>
      <c r="B253" s="7" t="s">
        <v>402</v>
      </c>
      <c r="C253" s="23">
        <f>SUM(C254+C255+C256+C257+C258+C259+C260+C261+C262)</f>
        <v>57500</v>
      </c>
      <c r="D253" s="23">
        <f aca="true" t="shared" si="111" ref="D253:X253">SUM(D254+D255+D256+D257+D258+D259+D260+D261+D262)</f>
        <v>60500</v>
      </c>
      <c r="E253" s="23">
        <f t="shared" si="111"/>
        <v>45621</v>
      </c>
      <c r="F253" s="23">
        <f t="shared" si="111"/>
        <v>125500</v>
      </c>
      <c r="G253" s="23">
        <f t="shared" si="111"/>
        <v>125500</v>
      </c>
      <c r="H253" s="23">
        <f t="shared" si="111"/>
        <v>39405</v>
      </c>
      <c r="I253" s="23">
        <f t="shared" si="111"/>
        <v>0</v>
      </c>
      <c r="J253" s="23">
        <f t="shared" si="111"/>
        <v>0</v>
      </c>
      <c r="K253" s="23">
        <f t="shared" si="111"/>
        <v>0</v>
      </c>
      <c r="L253" s="23">
        <f t="shared" si="111"/>
        <v>0</v>
      </c>
      <c r="M253" s="23">
        <f t="shared" si="111"/>
        <v>0</v>
      </c>
      <c r="N253" s="23">
        <f t="shared" si="111"/>
        <v>0</v>
      </c>
      <c r="O253" s="23">
        <f t="shared" si="111"/>
        <v>0</v>
      </c>
      <c r="P253" s="23">
        <f t="shared" si="111"/>
        <v>0</v>
      </c>
      <c r="Q253" s="23">
        <f t="shared" si="111"/>
        <v>0</v>
      </c>
      <c r="R253" s="23">
        <f t="shared" si="111"/>
        <v>0</v>
      </c>
      <c r="S253" s="23">
        <f t="shared" si="111"/>
        <v>0</v>
      </c>
      <c r="T253" s="23">
        <f t="shared" si="111"/>
        <v>0</v>
      </c>
      <c r="U253" s="32">
        <f t="shared" si="111"/>
        <v>183000</v>
      </c>
      <c r="V253" s="32">
        <f t="shared" si="111"/>
        <v>186000</v>
      </c>
      <c r="W253" s="32">
        <f t="shared" si="111"/>
        <v>85026</v>
      </c>
      <c r="X253" s="23">
        <f t="shared" si="111"/>
        <v>611</v>
      </c>
    </row>
    <row r="254" spans="1:24" ht="16.5" hidden="1">
      <c r="A254" s="8" t="s">
        <v>403</v>
      </c>
      <c r="B254" s="8" t="s">
        <v>404</v>
      </c>
      <c r="C254" s="33">
        <v>16000</v>
      </c>
      <c r="D254" s="33">
        <v>16000</v>
      </c>
      <c r="E254" s="33">
        <v>19003</v>
      </c>
      <c r="F254" s="33">
        <v>120000</v>
      </c>
      <c r="G254" s="33">
        <v>120000</v>
      </c>
      <c r="H254" s="33">
        <v>36541</v>
      </c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26">
        <f aca="true" t="shared" si="112" ref="U254:U262">SUM(C254+F254+I254+L254+O254+R254)</f>
        <v>136000</v>
      </c>
      <c r="V254" s="26">
        <f aca="true" t="shared" si="113" ref="V254:V262">SUM(D254+G254+J254+M254+P254+S254)</f>
        <v>136000</v>
      </c>
      <c r="W254" s="26">
        <f aca="true" t="shared" si="114" ref="W254:W262">SUM(E254+H254+N254+Q254+K254+T254)</f>
        <v>55544</v>
      </c>
      <c r="X254" s="33">
        <v>0</v>
      </c>
    </row>
    <row r="255" spans="1:24" ht="16.5" hidden="1">
      <c r="A255" s="8" t="s">
        <v>405</v>
      </c>
      <c r="B255" s="8" t="s">
        <v>406</v>
      </c>
      <c r="C255" s="33">
        <v>7000</v>
      </c>
      <c r="D255" s="33">
        <v>7000</v>
      </c>
      <c r="E255" s="33">
        <v>1015</v>
      </c>
      <c r="F255" s="33">
        <v>5000</v>
      </c>
      <c r="G255" s="33">
        <v>5000</v>
      </c>
      <c r="H255" s="33">
        <v>2713</v>
      </c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26">
        <f t="shared" si="112"/>
        <v>12000</v>
      </c>
      <c r="V255" s="26">
        <f t="shared" si="113"/>
        <v>12000</v>
      </c>
      <c r="W255" s="26">
        <f t="shared" si="114"/>
        <v>3728</v>
      </c>
      <c r="X255" s="33"/>
    </row>
    <row r="256" spans="1:24" ht="16.5" hidden="1">
      <c r="A256" s="8" t="s">
        <v>407</v>
      </c>
      <c r="B256" s="8" t="s">
        <v>408</v>
      </c>
      <c r="C256" s="33">
        <v>500</v>
      </c>
      <c r="D256" s="33">
        <v>1000</v>
      </c>
      <c r="E256" s="33">
        <v>553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26">
        <f t="shared" si="112"/>
        <v>500</v>
      </c>
      <c r="V256" s="26">
        <f t="shared" si="113"/>
        <v>1000</v>
      </c>
      <c r="W256" s="26">
        <f t="shared" si="114"/>
        <v>553</v>
      </c>
      <c r="X256" s="33">
        <v>30</v>
      </c>
    </row>
    <row r="257" spans="1:24" ht="16.5" hidden="1">
      <c r="A257" s="8" t="s">
        <v>409</v>
      </c>
      <c r="B257" s="8" t="s">
        <v>410</v>
      </c>
      <c r="C257" s="33">
        <v>2000</v>
      </c>
      <c r="D257" s="33">
        <v>2000</v>
      </c>
      <c r="E257" s="33">
        <v>1171</v>
      </c>
      <c r="F257" s="33">
        <v>500</v>
      </c>
      <c r="G257" s="33">
        <v>500</v>
      </c>
      <c r="H257" s="33">
        <v>151</v>
      </c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26">
        <f t="shared" si="112"/>
        <v>2500</v>
      </c>
      <c r="V257" s="26">
        <f t="shared" si="113"/>
        <v>2500</v>
      </c>
      <c r="W257" s="26">
        <f t="shared" si="114"/>
        <v>1322</v>
      </c>
      <c r="X257" s="33">
        <v>151</v>
      </c>
    </row>
    <row r="258" spans="1:24" ht="16.5" hidden="1">
      <c r="A258" s="8" t="s">
        <v>411</v>
      </c>
      <c r="B258" s="8" t="s">
        <v>412</v>
      </c>
      <c r="C258" s="33">
        <v>15000</v>
      </c>
      <c r="D258" s="33">
        <v>15000</v>
      </c>
      <c r="E258" s="33">
        <v>7533</v>
      </c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26">
        <f t="shared" si="112"/>
        <v>15000</v>
      </c>
      <c r="V258" s="26">
        <f t="shared" si="113"/>
        <v>15000</v>
      </c>
      <c r="W258" s="26">
        <f t="shared" si="114"/>
        <v>7533</v>
      </c>
      <c r="X258" s="33"/>
    </row>
    <row r="259" spans="1:24" ht="16.5" hidden="1">
      <c r="A259" s="8" t="s">
        <v>413</v>
      </c>
      <c r="B259" s="8" t="s">
        <v>414</v>
      </c>
      <c r="C259" s="33">
        <v>12000</v>
      </c>
      <c r="D259" s="33">
        <v>14500</v>
      </c>
      <c r="E259" s="33">
        <v>13542</v>
      </c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26">
        <f t="shared" si="112"/>
        <v>12000</v>
      </c>
      <c r="V259" s="26">
        <f t="shared" si="113"/>
        <v>14500</v>
      </c>
      <c r="W259" s="26">
        <f t="shared" si="114"/>
        <v>13542</v>
      </c>
      <c r="X259" s="33"/>
    </row>
    <row r="260" spans="1:24" ht="16.5" hidden="1">
      <c r="A260" s="8" t="s">
        <v>415</v>
      </c>
      <c r="B260" s="8" t="s">
        <v>416</v>
      </c>
      <c r="C260" s="33">
        <v>5000</v>
      </c>
      <c r="D260" s="33">
        <v>5000</v>
      </c>
      <c r="E260" s="33">
        <v>2804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26">
        <f t="shared" si="112"/>
        <v>5000</v>
      </c>
      <c r="V260" s="26">
        <f t="shared" si="113"/>
        <v>5000</v>
      </c>
      <c r="W260" s="26">
        <f t="shared" si="114"/>
        <v>2804</v>
      </c>
      <c r="X260" s="33">
        <v>242</v>
      </c>
    </row>
    <row r="261" spans="1:24" ht="16.5" hidden="1">
      <c r="A261" s="8" t="s">
        <v>417</v>
      </c>
      <c r="B261" s="8" t="s">
        <v>418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26">
        <f t="shared" si="112"/>
        <v>0</v>
      </c>
      <c r="V261" s="26">
        <f t="shared" si="113"/>
        <v>0</v>
      </c>
      <c r="W261" s="26">
        <f t="shared" si="114"/>
        <v>0</v>
      </c>
      <c r="X261" s="33"/>
    </row>
    <row r="262" spans="1:24" ht="16.5" hidden="1">
      <c r="A262" s="8" t="s">
        <v>419</v>
      </c>
      <c r="B262" s="8" t="s">
        <v>400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26">
        <f t="shared" si="112"/>
        <v>0</v>
      </c>
      <c r="V262" s="26">
        <f t="shared" si="113"/>
        <v>0</v>
      </c>
      <c r="W262" s="26">
        <f t="shared" si="114"/>
        <v>0</v>
      </c>
      <c r="X262" s="33">
        <v>188</v>
      </c>
    </row>
    <row r="263" spans="1:24" ht="16.5">
      <c r="A263" s="7" t="s">
        <v>420</v>
      </c>
      <c r="B263" s="7" t="s">
        <v>421</v>
      </c>
      <c r="C263" s="23">
        <f>SUM(C264+C265+C266+C267+C268+C269+C270+C271)</f>
        <v>22500</v>
      </c>
      <c r="D263" s="23">
        <f aca="true" t="shared" si="115" ref="D263:X263">SUM(D264+D265+D266+D267+D268+D269+D270+D271)</f>
        <v>23000</v>
      </c>
      <c r="E263" s="23">
        <f t="shared" si="115"/>
        <v>18768</v>
      </c>
      <c r="F263" s="23">
        <f t="shared" si="115"/>
        <v>1000</v>
      </c>
      <c r="G263" s="23">
        <f t="shared" si="115"/>
        <v>1000</v>
      </c>
      <c r="H263" s="23">
        <f t="shared" si="115"/>
        <v>0</v>
      </c>
      <c r="I263" s="23">
        <f t="shared" si="115"/>
        <v>0</v>
      </c>
      <c r="J263" s="23">
        <f t="shared" si="115"/>
        <v>0</v>
      </c>
      <c r="K263" s="23">
        <f t="shared" si="115"/>
        <v>0</v>
      </c>
      <c r="L263" s="23">
        <f t="shared" si="115"/>
        <v>0</v>
      </c>
      <c r="M263" s="23">
        <f t="shared" si="115"/>
        <v>0</v>
      </c>
      <c r="N263" s="23">
        <f t="shared" si="115"/>
        <v>0</v>
      </c>
      <c r="O263" s="23">
        <f t="shared" si="115"/>
        <v>0</v>
      </c>
      <c r="P263" s="23">
        <f t="shared" si="115"/>
        <v>0</v>
      </c>
      <c r="Q263" s="23">
        <f t="shared" si="115"/>
        <v>0</v>
      </c>
      <c r="R263" s="23">
        <f t="shared" si="115"/>
        <v>0</v>
      </c>
      <c r="S263" s="23">
        <f t="shared" si="115"/>
        <v>0</v>
      </c>
      <c r="T263" s="23">
        <f t="shared" si="115"/>
        <v>0</v>
      </c>
      <c r="U263" s="32">
        <f t="shared" si="115"/>
        <v>23500</v>
      </c>
      <c r="V263" s="32">
        <f t="shared" si="115"/>
        <v>24000</v>
      </c>
      <c r="W263" s="32">
        <f t="shared" si="115"/>
        <v>18768</v>
      </c>
      <c r="X263" s="23">
        <f t="shared" si="115"/>
        <v>2032</v>
      </c>
    </row>
    <row r="264" spans="1:24" ht="16.5" hidden="1">
      <c r="A264" s="8" t="s">
        <v>422</v>
      </c>
      <c r="B264" s="8" t="s">
        <v>423</v>
      </c>
      <c r="C264" s="33">
        <v>5000</v>
      </c>
      <c r="D264" s="33">
        <v>5000</v>
      </c>
      <c r="E264" s="33">
        <v>5025</v>
      </c>
      <c r="F264" s="33">
        <v>1000</v>
      </c>
      <c r="G264" s="33">
        <v>1000</v>
      </c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26">
        <f aca="true" t="shared" si="116" ref="U264:U271">SUM(C264+F264+I264+L264+O264+R264)</f>
        <v>6000</v>
      </c>
      <c r="V264" s="26">
        <f aca="true" t="shared" si="117" ref="V264:V271">SUM(D264+G264+J264+M264+P264+S264)</f>
        <v>6000</v>
      </c>
      <c r="W264" s="26">
        <f aca="true" t="shared" si="118" ref="W264:W271">SUM(E264+H264+N264+Q264+K264+T264)</f>
        <v>5025</v>
      </c>
      <c r="X264" s="33">
        <v>1060</v>
      </c>
    </row>
    <row r="265" spans="1:24" ht="16.5" hidden="1">
      <c r="A265" s="8" t="s">
        <v>424</v>
      </c>
      <c r="B265" s="8" t="s">
        <v>425</v>
      </c>
      <c r="C265" s="33">
        <v>13000</v>
      </c>
      <c r="D265" s="33">
        <v>13000</v>
      </c>
      <c r="E265" s="33">
        <v>11406</v>
      </c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26">
        <f t="shared" si="116"/>
        <v>13000</v>
      </c>
      <c r="V265" s="26">
        <f t="shared" si="117"/>
        <v>13000</v>
      </c>
      <c r="W265" s="26">
        <f t="shared" si="118"/>
        <v>11406</v>
      </c>
      <c r="X265" s="33">
        <v>285</v>
      </c>
    </row>
    <row r="266" spans="1:24" ht="16.5" hidden="1">
      <c r="A266" s="8" t="s">
        <v>426</v>
      </c>
      <c r="B266" s="8" t="s">
        <v>427</v>
      </c>
      <c r="C266" s="33"/>
      <c r="D266" s="33">
        <v>500</v>
      </c>
      <c r="E266" s="33">
        <v>8</v>
      </c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26">
        <f t="shared" si="116"/>
        <v>0</v>
      </c>
      <c r="V266" s="26">
        <f t="shared" si="117"/>
        <v>500</v>
      </c>
      <c r="W266" s="26">
        <f t="shared" si="118"/>
        <v>8</v>
      </c>
      <c r="X266" s="33">
        <v>338</v>
      </c>
    </row>
    <row r="267" spans="1:24" ht="16.5" hidden="1">
      <c r="A267" s="8" t="s">
        <v>428</v>
      </c>
      <c r="B267" s="8" t="s">
        <v>429</v>
      </c>
      <c r="C267" s="33">
        <v>2000</v>
      </c>
      <c r="D267" s="33">
        <v>2000</v>
      </c>
      <c r="E267" s="33">
        <v>491</v>
      </c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26">
        <f t="shared" si="116"/>
        <v>2000</v>
      </c>
      <c r="V267" s="26">
        <f t="shared" si="117"/>
        <v>2000</v>
      </c>
      <c r="W267" s="26">
        <f t="shared" si="118"/>
        <v>491</v>
      </c>
      <c r="X267" s="33"/>
    </row>
    <row r="268" spans="1:24" ht="16.5" hidden="1">
      <c r="A268" s="8" t="s">
        <v>430</v>
      </c>
      <c r="B268" s="8" t="s">
        <v>431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26">
        <f t="shared" si="116"/>
        <v>0</v>
      </c>
      <c r="V268" s="26">
        <f t="shared" si="117"/>
        <v>0</v>
      </c>
      <c r="W268" s="26">
        <f t="shared" si="118"/>
        <v>0</v>
      </c>
      <c r="X268" s="33"/>
    </row>
    <row r="269" spans="1:24" ht="16.5" hidden="1">
      <c r="A269" s="8" t="s">
        <v>432</v>
      </c>
      <c r="B269" s="8" t="s">
        <v>433</v>
      </c>
      <c r="C269" s="33">
        <v>500</v>
      </c>
      <c r="D269" s="33">
        <v>500</v>
      </c>
      <c r="E269" s="33">
        <v>233</v>
      </c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26">
        <f t="shared" si="116"/>
        <v>500</v>
      </c>
      <c r="V269" s="26">
        <f t="shared" si="117"/>
        <v>500</v>
      </c>
      <c r="W269" s="26">
        <f t="shared" si="118"/>
        <v>233</v>
      </c>
      <c r="X269" s="33">
        <v>213</v>
      </c>
    </row>
    <row r="270" spans="1:24" ht="16.5" hidden="1">
      <c r="A270" s="8" t="s">
        <v>434</v>
      </c>
      <c r="B270" s="8" t="s">
        <v>435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26">
        <f t="shared" si="116"/>
        <v>0</v>
      </c>
      <c r="V270" s="26">
        <f t="shared" si="117"/>
        <v>0</v>
      </c>
      <c r="W270" s="26">
        <f t="shared" si="118"/>
        <v>0</v>
      </c>
      <c r="X270" s="33">
        <v>16</v>
      </c>
    </row>
    <row r="271" spans="1:24" ht="16.5" hidden="1">
      <c r="A271" s="8" t="s">
        <v>436</v>
      </c>
      <c r="B271" s="8" t="s">
        <v>400</v>
      </c>
      <c r="C271" s="33">
        <v>2000</v>
      </c>
      <c r="D271" s="33">
        <v>2000</v>
      </c>
      <c r="E271" s="33">
        <v>1605</v>
      </c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26">
        <f t="shared" si="116"/>
        <v>2000</v>
      </c>
      <c r="V271" s="26">
        <f t="shared" si="117"/>
        <v>2000</v>
      </c>
      <c r="W271" s="26">
        <f t="shared" si="118"/>
        <v>1605</v>
      </c>
      <c r="X271" s="33">
        <v>120</v>
      </c>
    </row>
    <row r="272" spans="1:24" ht="16.5">
      <c r="A272" s="7" t="s">
        <v>437</v>
      </c>
      <c r="B272" s="7" t="s">
        <v>438</v>
      </c>
      <c r="C272" s="23">
        <f>SUM(C273+C274+C275+C276)</f>
        <v>11100</v>
      </c>
      <c r="D272" s="23">
        <f aca="true" t="shared" si="119" ref="D272:X272">SUM(D273+D274+D275+D276)</f>
        <v>11100</v>
      </c>
      <c r="E272" s="23">
        <f t="shared" si="119"/>
        <v>7970</v>
      </c>
      <c r="F272" s="23">
        <f t="shared" si="119"/>
        <v>0</v>
      </c>
      <c r="G272" s="23">
        <f t="shared" si="119"/>
        <v>0</v>
      </c>
      <c r="H272" s="23">
        <f t="shared" si="119"/>
        <v>0</v>
      </c>
      <c r="I272" s="23">
        <f t="shared" si="119"/>
        <v>1500</v>
      </c>
      <c r="J272" s="23">
        <f t="shared" si="119"/>
        <v>1500</v>
      </c>
      <c r="K272" s="23">
        <f t="shared" si="119"/>
        <v>0</v>
      </c>
      <c r="L272" s="23">
        <f t="shared" si="119"/>
        <v>1500</v>
      </c>
      <c r="M272" s="23">
        <f t="shared" si="119"/>
        <v>1500</v>
      </c>
      <c r="N272" s="23">
        <f t="shared" si="119"/>
        <v>0</v>
      </c>
      <c r="O272" s="23">
        <f t="shared" si="119"/>
        <v>1500</v>
      </c>
      <c r="P272" s="23">
        <f t="shared" si="119"/>
        <v>1500</v>
      </c>
      <c r="Q272" s="23">
        <f t="shared" si="119"/>
        <v>0</v>
      </c>
      <c r="R272" s="23">
        <f t="shared" si="119"/>
        <v>1500</v>
      </c>
      <c r="S272" s="23">
        <f t="shared" si="119"/>
        <v>1500</v>
      </c>
      <c r="T272" s="23">
        <f t="shared" si="119"/>
        <v>0</v>
      </c>
      <c r="U272" s="32">
        <f t="shared" si="119"/>
        <v>17100</v>
      </c>
      <c r="V272" s="32">
        <f t="shared" si="119"/>
        <v>17100</v>
      </c>
      <c r="W272" s="32">
        <f t="shared" si="119"/>
        <v>7970</v>
      </c>
      <c r="X272" s="23">
        <f t="shared" si="119"/>
        <v>3328</v>
      </c>
    </row>
    <row r="273" spans="1:24" ht="16.5" hidden="1">
      <c r="A273" s="8" t="s">
        <v>439</v>
      </c>
      <c r="B273" s="8" t="s">
        <v>440</v>
      </c>
      <c r="C273" s="33">
        <v>4000</v>
      </c>
      <c r="D273" s="33">
        <v>4000</v>
      </c>
      <c r="E273" s="33">
        <v>2826</v>
      </c>
      <c r="F273" s="33"/>
      <c r="G273" s="33"/>
      <c r="H273" s="33"/>
      <c r="I273" s="33">
        <v>1000</v>
      </c>
      <c r="J273" s="33">
        <v>1000</v>
      </c>
      <c r="K273" s="33"/>
      <c r="L273" s="33">
        <v>1000</v>
      </c>
      <c r="M273" s="33">
        <v>1000</v>
      </c>
      <c r="N273" s="33"/>
      <c r="O273" s="33">
        <v>1000</v>
      </c>
      <c r="P273" s="33">
        <v>1000</v>
      </c>
      <c r="Q273" s="33"/>
      <c r="R273" s="33">
        <v>1000</v>
      </c>
      <c r="S273" s="33">
        <v>1000</v>
      </c>
      <c r="T273" s="33">
        <v>0</v>
      </c>
      <c r="U273" s="26">
        <f aca="true" t="shared" si="120" ref="U273:V276">SUM(C273+F273+I273+L273+O273+R273)</f>
        <v>8000</v>
      </c>
      <c r="V273" s="26">
        <f t="shared" si="120"/>
        <v>8000</v>
      </c>
      <c r="W273" s="26">
        <f>SUM(E273+H273+N273+Q273+K273+T273)</f>
        <v>2826</v>
      </c>
      <c r="X273" s="33">
        <v>1680</v>
      </c>
    </row>
    <row r="274" spans="1:24" ht="16.5" hidden="1">
      <c r="A274" s="8" t="s">
        <v>441</v>
      </c>
      <c r="B274" s="8" t="s">
        <v>442</v>
      </c>
      <c r="C274" s="33">
        <v>6000</v>
      </c>
      <c r="D274" s="33">
        <v>6000</v>
      </c>
      <c r="E274" s="33">
        <v>5043</v>
      </c>
      <c r="F274" s="33"/>
      <c r="G274" s="33"/>
      <c r="H274" s="33"/>
      <c r="I274" s="33">
        <v>500</v>
      </c>
      <c r="J274" s="33">
        <v>500</v>
      </c>
      <c r="K274" s="33"/>
      <c r="L274" s="33">
        <v>500</v>
      </c>
      <c r="M274" s="33">
        <v>500</v>
      </c>
      <c r="N274" s="33"/>
      <c r="O274" s="33">
        <v>500</v>
      </c>
      <c r="P274" s="33">
        <v>500</v>
      </c>
      <c r="Q274" s="33"/>
      <c r="R274" s="33">
        <v>500</v>
      </c>
      <c r="S274" s="33">
        <v>500</v>
      </c>
      <c r="T274" s="33">
        <v>0</v>
      </c>
      <c r="U274" s="26">
        <f t="shared" si="120"/>
        <v>8000</v>
      </c>
      <c r="V274" s="26">
        <f t="shared" si="120"/>
        <v>8000</v>
      </c>
      <c r="W274" s="26">
        <f>SUM(E274+H274+N274+Q274+K274+T274)</f>
        <v>5043</v>
      </c>
      <c r="X274" s="33">
        <v>1611</v>
      </c>
    </row>
    <row r="275" spans="1:24" ht="16.5" hidden="1">
      <c r="A275" s="8" t="s">
        <v>443</v>
      </c>
      <c r="B275" s="8" t="s">
        <v>444</v>
      </c>
      <c r="C275" s="33">
        <v>500</v>
      </c>
      <c r="D275" s="33">
        <v>500</v>
      </c>
      <c r="E275" s="33">
        <v>0</v>
      </c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26">
        <f t="shared" si="120"/>
        <v>500</v>
      </c>
      <c r="V275" s="26">
        <f t="shared" si="120"/>
        <v>500</v>
      </c>
      <c r="W275" s="26">
        <f>SUM(E275+H275+N275+Q275+K275+T275)</f>
        <v>0</v>
      </c>
      <c r="X275" s="33"/>
    </row>
    <row r="276" spans="1:24" ht="16.5" hidden="1">
      <c r="A276" s="8" t="s">
        <v>445</v>
      </c>
      <c r="B276" s="8" t="s">
        <v>400</v>
      </c>
      <c r="C276" s="33">
        <v>600</v>
      </c>
      <c r="D276" s="33">
        <v>600</v>
      </c>
      <c r="E276" s="33">
        <v>101</v>
      </c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26">
        <f t="shared" si="120"/>
        <v>600</v>
      </c>
      <c r="V276" s="26">
        <f t="shared" si="120"/>
        <v>600</v>
      </c>
      <c r="W276" s="26">
        <f>SUM(E276+H276+N276+Q276+K276+T276)</f>
        <v>101</v>
      </c>
      <c r="X276" s="33">
        <v>37</v>
      </c>
    </row>
    <row r="277" spans="1:24" ht="16.5">
      <c r="A277" s="7" t="s">
        <v>446</v>
      </c>
      <c r="B277" s="7" t="s">
        <v>447</v>
      </c>
      <c r="C277" s="23">
        <f>SUM(C278+C279+C280+C281+C282+C283+C284+C285+C286+C287+C288+C289)</f>
        <v>51200</v>
      </c>
      <c r="D277" s="23">
        <f aca="true" t="shared" si="121" ref="D277:X277">SUM(D278+D279+D280+D281+D282+D283+D284+D285+D286+D287+D288+D289)</f>
        <v>57200</v>
      </c>
      <c r="E277" s="23">
        <f t="shared" si="121"/>
        <v>32201</v>
      </c>
      <c r="F277" s="23">
        <f t="shared" si="121"/>
        <v>217350</v>
      </c>
      <c r="G277" s="23">
        <f t="shared" si="121"/>
        <v>217350</v>
      </c>
      <c r="H277" s="23">
        <f t="shared" si="121"/>
        <v>138209</v>
      </c>
      <c r="I277" s="23">
        <f t="shared" si="121"/>
        <v>8550</v>
      </c>
      <c r="J277" s="23">
        <f t="shared" si="121"/>
        <v>8550</v>
      </c>
      <c r="K277" s="23">
        <f t="shared" si="121"/>
        <v>12983</v>
      </c>
      <c r="L277" s="23">
        <f t="shared" si="121"/>
        <v>3000</v>
      </c>
      <c r="M277" s="23">
        <f t="shared" si="121"/>
        <v>3000</v>
      </c>
      <c r="N277" s="23">
        <f t="shared" si="121"/>
        <v>0</v>
      </c>
      <c r="O277" s="23">
        <f t="shared" si="121"/>
        <v>0</v>
      </c>
      <c r="P277" s="23">
        <f t="shared" si="121"/>
        <v>0</v>
      </c>
      <c r="Q277" s="23">
        <f t="shared" si="121"/>
        <v>0</v>
      </c>
      <c r="R277" s="23">
        <f t="shared" si="121"/>
        <v>0</v>
      </c>
      <c r="S277" s="23">
        <f t="shared" si="121"/>
        <v>0</v>
      </c>
      <c r="T277" s="23">
        <f t="shared" si="121"/>
        <v>0</v>
      </c>
      <c r="U277" s="32">
        <f t="shared" si="121"/>
        <v>280100</v>
      </c>
      <c r="V277" s="32">
        <f t="shared" si="121"/>
        <v>286100</v>
      </c>
      <c r="W277" s="32">
        <f t="shared" si="121"/>
        <v>183393</v>
      </c>
      <c r="X277" s="23">
        <f t="shared" si="121"/>
        <v>64266</v>
      </c>
    </row>
    <row r="278" spans="1:24" ht="16.5" hidden="1">
      <c r="A278" s="8" t="s">
        <v>448</v>
      </c>
      <c r="B278" s="8" t="s">
        <v>449</v>
      </c>
      <c r="C278" s="33">
        <v>12000</v>
      </c>
      <c r="D278" s="33">
        <v>12000</v>
      </c>
      <c r="E278" s="33">
        <v>7615</v>
      </c>
      <c r="F278" s="33">
        <v>200000</v>
      </c>
      <c r="G278" s="33">
        <v>200000</v>
      </c>
      <c r="H278" s="33">
        <v>133131</v>
      </c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26">
        <f aca="true" t="shared" si="122" ref="U278:U289">SUM(C278+F278+I278+L278+O278+R278)</f>
        <v>212000</v>
      </c>
      <c r="V278" s="26">
        <f aca="true" t="shared" si="123" ref="V278:V289">SUM(D278+G278+J278+M278+P278+S278)</f>
        <v>212000</v>
      </c>
      <c r="W278" s="26">
        <f aca="true" t="shared" si="124" ref="W278:W289">SUM(E278+H278+N278+Q278+K278+T278)</f>
        <v>140746</v>
      </c>
      <c r="X278" s="33">
        <v>56962</v>
      </c>
    </row>
    <row r="279" spans="1:24" ht="16.5" hidden="1">
      <c r="A279" s="8" t="s">
        <v>450</v>
      </c>
      <c r="B279" s="8" t="s">
        <v>451</v>
      </c>
      <c r="C279" s="33">
        <v>2500</v>
      </c>
      <c r="D279" s="33">
        <v>2500</v>
      </c>
      <c r="E279" s="33">
        <v>1927</v>
      </c>
      <c r="F279" s="33">
        <v>2000</v>
      </c>
      <c r="G279" s="33">
        <v>2000</v>
      </c>
      <c r="H279" s="33">
        <v>0</v>
      </c>
      <c r="I279" s="33">
        <v>1550</v>
      </c>
      <c r="J279" s="33">
        <v>1550</v>
      </c>
      <c r="K279" s="33">
        <v>0</v>
      </c>
      <c r="L279" s="33"/>
      <c r="M279" s="33"/>
      <c r="N279" s="33"/>
      <c r="O279" s="33"/>
      <c r="P279" s="33"/>
      <c r="Q279" s="33"/>
      <c r="R279" s="33"/>
      <c r="S279" s="33"/>
      <c r="T279" s="33"/>
      <c r="U279" s="26">
        <f t="shared" si="122"/>
        <v>6050</v>
      </c>
      <c r="V279" s="26">
        <f t="shared" si="123"/>
        <v>6050</v>
      </c>
      <c r="W279" s="26">
        <f t="shared" si="124"/>
        <v>1927</v>
      </c>
      <c r="X279" s="33">
        <v>0</v>
      </c>
    </row>
    <row r="280" spans="1:24" ht="16.5" hidden="1">
      <c r="A280" s="8" t="s">
        <v>452</v>
      </c>
      <c r="B280" s="8" t="s">
        <v>453</v>
      </c>
      <c r="C280" s="33">
        <v>13200</v>
      </c>
      <c r="D280" s="33">
        <v>13200</v>
      </c>
      <c r="E280" s="33">
        <v>100</v>
      </c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26">
        <f t="shared" si="122"/>
        <v>13200</v>
      </c>
      <c r="V280" s="26">
        <f t="shared" si="123"/>
        <v>13200</v>
      </c>
      <c r="W280" s="26">
        <f t="shared" si="124"/>
        <v>100</v>
      </c>
      <c r="X280" s="33"/>
    </row>
    <row r="281" spans="1:24" ht="16.5" hidden="1">
      <c r="A281" s="8" t="s">
        <v>454</v>
      </c>
      <c r="B281" s="8" t="s">
        <v>455</v>
      </c>
      <c r="C281" s="33"/>
      <c r="D281" s="33"/>
      <c r="E281" s="33"/>
      <c r="F281" s="33">
        <v>5000</v>
      </c>
      <c r="G281" s="33">
        <v>5000</v>
      </c>
      <c r="H281" s="33">
        <v>4212</v>
      </c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26">
        <f t="shared" si="122"/>
        <v>5000</v>
      </c>
      <c r="V281" s="26">
        <f t="shared" si="123"/>
        <v>5000</v>
      </c>
      <c r="W281" s="26">
        <f t="shared" si="124"/>
        <v>4212</v>
      </c>
      <c r="X281" s="33">
        <v>429</v>
      </c>
    </row>
    <row r="282" spans="1:24" ht="16.5" hidden="1">
      <c r="A282" s="8" t="s">
        <v>456</v>
      </c>
      <c r="B282" s="8" t="s">
        <v>457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26">
        <f t="shared" si="122"/>
        <v>0</v>
      </c>
      <c r="V282" s="26">
        <f t="shared" si="123"/>
        <v>0</v>
      </c>
      <c r="W282" s="26">
        <f t="shared" si="124"/>
        <v>0</v>
      </c>
      <c r="X282" s="33"/>
    </row>
    <row r="283" spans="1:24" ht="16.5" hidden="1">
      <c r="A283" s="8" t="s">
        <v>458</v>
      </c>
      <c r="B283" s="8" t="s">
        <v>459</v>
      </c>
      <c r="C283" s="33"/>
      <c r="D283" s="33"/>
      <c r="E283" s="33"/>
      <c r="F283" s="33">
        <v>2350</v>
      </c>
      <c r="G283" s="33">
        <v>2350</v>
      </c>
      <c r="H283" s="33">
        <v>0</v>
      </c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26">
        <f t="shared" si="122"/>
        <v>2350</v>
      </c>
      <c r="V283" s="26">
        <f t="shared" si="123"/>
        <v>2350</v>
      </c>
      <c r="W283" s="26">
        <f t="shared" si="124"/>
        <v>0</v>
      </c>
      <c r="X283" s="33">
        <v>161</v>
      </c>
    </row>
    <row r="284" spans="1:24" ht="16.5" hidden="1">
      <c r="A284" s="8" t="s">
        <v>460</v>
      </c>
      <c r="B284" s="8" t="s">
        <v>461</v>
      </c>
      <c r="C284" s="33">
        <v>13500</v>
      </c>
      <c r="D284" s="33">
        <v>13500</v>
      </c>
      <c r="E284" s="33">
        <v>10875</v>
      </c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26">
        <f t="shared" si="122"/>
        <v>13500</v>
      </c>
      <c r="V284" s="26">
        <f t="shared" si="123"/>
        <v>13500</v>
      </c>
      <c r="W284" s="26">
        <f t="shared" si="124"/>
        <v>10875</v>
      </c>
      <c r="X284" s="33">
        <v>712</v>
      </c>
    </row>
    <row r="285" spans="1:24" ht="16.5" hidden="1">
      <c r="A285" s="8" t="s">
        <v>462</v>
      </c>
      <c r="B285" s="8" t="s">
        <v>463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26">
        <f t="shared" si="122"/>
        <v>0</v>
      </c>
      <c r="V285" s="26">
        <f t="shared" si="123"/>
        <v>0</v>
      </c>
      <c r="W285" s="26">
        <f t="shared" si="124"/>
        <v>0</v>
      </c>
      <c r="X285" s="33"/>
    </row>
    <row r="286" spans="1:24" ht="16.5" hidden="1">
      <c r="A286" s="8" t="s">
        <v>464</v>
      </c>
      <c r="B286" s="8" t="s">
        <v>465</v>
      </c>
      <c r="C286" s="33">
        <v>4000</v>
      </c>
      <c r="D286" s="33">
        <v>4000</v>
      </c>
      <c r="E286" s="33">
        <v>3855</v>
      </c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26">
        <f t="shared" si="122"/>
        <v>4000</v>
      </c>
      <c r="V286" s="26">
        <f t="shared" si="123"/>
        <v>4000</v>
      </c>
      <c r="W286" s="26">
        <f t="shared" si="124"/>
        <v>3855</v>
      </c>
      <c r="X286" s="33">
        <v>3855</v>
      </c>
    </row>
    <row r="287" spans="1:24" ht="16.5" hidden="1">
      <c r="A287" s="8" t="s">
        <v>466</v>
      </c>
      <c r="B287" s="8" t="s">
        <v>467</v>
      </c>
      <c r="C287" s="33">
        <v>1000</v>
      </c>
      <c r="D287" s="33">
        <v>1000</v>
      </c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26">
        <f t="shared" si="122"/>
        <v>1000</v>
      </c>
      <c r="V287" s="26">
        <f t="shared" si="123"/>
        <v>1000</v>
      </c>
      <c r="W287" s="26">
        <f t="shared" si="124"/>
        <v>0</v>
      </c>
      <c r="X287" s="33"/>
    </row>
    <row r="288" spans="1:24" ht="16.5" hidden="1">
      <c r="A288" s="8" t="s">
        <v>468</v>
      </c>
      <c r="B288" s="8" t="s">
        <v>469</v>
      </c>
      <c r="C288" s="33"/>
      <c r="D288" s="33">
        <v>6000</v>
      </c>
      <c r="E288" s="33">
        <v>4694</v>
      </c>
      <c r="F288" s="33"/>
      <c r="G288" s="33"/>
      <c r="H288" s="33">
        <v>678</v>
      </c>
      <c r="I288" s="33">
        <v>4000</v>
      </c>
      <c r="J288" s="33">
        <v>4000</v>
      </c>
      <c r="K288" s="33">
        <v>6153</v>
      </c>
      <c r="L288" s="33">
        <v>3000</v>
      </c>
      <c r="M288" s="33">
        <v>3000</v>
      </c>
      <c r="N288" s="33"/>
      <c r="O288" s="33"/>
      <c r="P288" s="33"/>
      <c r="Q288" s="33"/>
      <c r="R288" s="33"/>
      <c r="S288" s="33"/>
      <c r="T288" s="33"/>
      <c r="U288" s="26">
        <f t="shared" si="122"/>
        <v>7000</v>
      </c>
      <c r="V288" s="26">
        <f t="shared" si="123"/>
        <v>13000</v>
      </c>
      <c r="W288" s="26">
        <f t="shared" si="124"/>
        <v>11525</v>
      </c>
      <c r="X288" s="33">
        <v>1089</v>
      </c>
    </row>
    <row r="289" spans="1:24" ht="16.5" hidden="1">
      <c r="A289" s="8" t="s">
        <v>470</v>
      </c>
      <c r="B289" s="8" t="s">
        <v>400</v>
      </c>
      <c r="C289" s="33">
        <v>5000</v>
      </c>
      <c r="D289" s="33">
        <v>5000</v>
      </c>
      <c r="E289" s="33">
        <v>3135</v>
      </c>
      <c r="F289" s="33">
        <v>8000</v>
      </c>
      <c r="G289" s="33">
        <v>8000</v>
      </c>
      <c r="H289" s="33">
        <v>188</v>
      </c>
      <c r="I289" s="33">
        <v>3000</v>
      </c>
      <c r="J289" s="33">
        <v>3000</v>
      </c>
      <c r="K289" s="33">
        <v>6830</v>
      </c>
      <c r="L289" s="33"/>
      <c r="M289" s="33"/>
      <c r="N289" s="33"/>
      <c r="O289" s="33"/>
      <c r="P289" s="33"/>
      <c r="Q289" s="33"/>
      <c r="R289" s="33"/>
      <c r="S289" s="33"/>
      <c r="T289" s="33"/>
      <c r="U289" s="26">
        <f t="shared" si="122"/>
        <v>16000</v>
      </c>
      <c r="V289" s="26">
        <f t="shared" si="123"/>
        <v>16000</v>
      </c>
      <c r="W289" s="26">
        <f t="shared" si="124"/>
        <v>10153</v>
      </c>
      <c r="X289" s="33">
        <v>1058</v>
      </c>
    </row>
    <row r="290" spans="1:24" ht="16.5">
      <c r="A290" s="7" t="s">
        <v>471</v>
      </c>
      <c r="B290" s="7" t="s">
        <v>472</v>
      </c>
      <c r="C290" s="23">
        <f>SUM(C291+C292+C293+C294+C295+C296+C297)</f>
        <v>5700</v>
      </c>
      <c r="D290" s="23">
        <f aca="true" t="shared" si="125" ref="D290:X290">SUM(D291+D292+D293+D294+D295+D296+D297)</f>
        <v>15200</v>
      </c>
      <c r="E290" s="23">
        <f t="shared" si="125"/>
        <v>31612</v>
      </c>
      <c r="F290" s="23">
        <f t="shared" si="125"/>
        <v>7000</v>
      </c>
      <c r="G290" s="23">
        <f t="shared" si="125"/>
        <v>10000</v>
      </c>
      <c r="H290" s="23">
        <f t="shared" si="125"/>
        <v>1317</v>
      </c>
      <c r="I290" s="23">
        <f t="shared" si="125"/>
        <v>31750</v>
      </c>
      <c r="J290" s="23">
        <f t="shared" si="125"/>
        <v>31750</v>
      </c>
      <c r="K290" s="23">
        <f t="shared" si="125"/>
        <v>16273</v>
      </c>
      <c r="L290" s="23">
        <f t="shared" si="125"/>
        <v>1000</v>
      </c>
      <c r="M290" s="23">
        <f t="shared" si="125"/>
        <v>1000</v>
      </c>
      <c r="N290" s="23">
        <f t="shared" si="125"/>
        <v>0</v>
      </c>
      <c r="O290" s="23">
        <f t="shared" si="125"/>
        <v>0</v>
      </c>
      <c r="P290" s="23">
        <f t="shared" si="125"/>
        <v>0</v>
      </c>
      <c r="Q290" s="23">
        <f t="shared" si="125"/>
        <v>0</v>
      </c>
      <c r="R290" s="23">
        <f t="shared" si="125"/>
        <v>0</v>
      </c>
      <c r="S290" s="23">
        <f t="shared" si="125"/>
        <v>0</v>
      </c>
      <c r="T290" s="23">
        <f t="shared" si="125"/>
        <v>0</v>
      </c>
      <c r="U290" s="32">
        <f t="shared" si="125"/>
        <v>45450</v>
      </c>
      <c r="V290" s="32">
        <f t="shared" si="125"/>
        <v>57950</v>
      </c>
      <c r="W290" s="32">
        <f t="shared" si="125"/>
        <v>49202</v>
      </c>
      <c r="X290" s="23">
        <f t="shared" si="125"/>
        <v>4637</v>
      </c>
    </row>
    <row r="291" spans="1:24" ht="16.5" hidden="1">
      <c r="A291" s="8" t="s">
        <v>473</v>
      </c>
      <c r="B291" s="8" t="s">
        <v>474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26">
        <f aca="true" t="shared" si="126" ref="U291:U297">SUM(C291+F291+I291+L291+O291+R291)</f>
        <v>0</v>
      </c>
      <c r="V291" s="26">
        <f aca="true" t="shared" si="127" ref="V291:V297">SUM(D291+G291+J291+M291+P291+S291)</f>
        <v>0</v>
      </c>
      <c r="W291" s="26">
        <f aca="true" t="shared" si="128" ref="W291:W297">SUM(E291+H291+N291+Q291+K291+T291)</f>
        <v>0</v>
      </c>
      <c r="X291" s="33"/>
    </row>
    <row r="292" spans="1:24" ht="16.5" hidden="1">
      <c r="A292" s="8" t="s">
        <v>475</v>
      </c>
      <c r="B292" s="8" t="s">
        <v>476</v>
      </c>
      <c r="C292" s="33">
        <v>4200</v>
      </c>
      <c r="D292" s="33">
        <v>6700</v>
      </c>
      <c r="E292" s="33">
        <v>6406</v>
      </c>
      <c r="F292" s="33"/>
      <c r="G292" s="33"/>
      <c r="H292" s="33"/>
      <c r="I292" s="33">
        <v>10000</v>
      </c>
      <c r="J292" s="33">
        <v>10000</v>
      </c>
      <c r="K292" s="33">
        <v>10440</v>
      </c>
      <c r="L292" s="33"/>
      <c r="M292" s="33"/>
      <c r="N292" s="33"/>
      <c r="O292" s="33"/>
      <c r="P292" s="33"/>
      <c r="Q292" s="33"/>
      <c r="R292" s="33"/>
      <c r="S292" s="33"/>
      <c r="T292" s="33"/>
      <c r="U292" s="26">
        <f t="shared" si="126"/>
        <v>14200</v>
      </c>
      <c r="V292" s="26">
        <f t="shared" si="127"/>
        <v>16700</v>
      </c>
      <c r="W292" s="26">
        <f t="shared" si="128"/>
        <v>16846</v>
      </c>
      <c r="X292" s="33">
        <v>1208</v>
      </c>
    </row>
    <row r="293" spans="1:24" ht="16.5" hidden="1">
      <c r="A293" s="8" t="s">
        <v>477</v>
      </c>
      <c r="B293" s="8" t="s">
        <v>478</v>
      </c>
      <c r="C293" s="33"/>
      <c r="D293" s="33"/>
      <c r="E293" s="33">
        <v>3807</v>
      </c>
      <c r="F293" s="33">
        <v>7000</v>
      </c>
      <c r="G293" s="33">
        <v>7000</v>
      </c>
      <c r="H293" s="33">
        <v>1317</v>
      </c>
      <c r="I293" s="33"/>
      <c r="J293" s="33"/>
      <c r="K293" s="33"/>
      <c r="L293" s="33">
        <v>1000</v>
      </c>
      <c r="M293" s="33">
        <v>1000</v>
      </c>
      <c r="N293" s="33"/>
      <c r="O293" s="33"/>
      <c r="P293" s="33"/>
      <c r="Q293" s="33"/>
      <c r="R293" s="33"/>
      <c r="S293" s="33"/>
      <c r="T293" s="33"/>
      <c r="U293" s="26">
        <f t="shared" si="126"/>
        <v>8000</v>
      </c>
      <c r="V293" s="26">
        <f t="shared" si="127"/>
        <v>8000</v>
      </c>
      <c r="W293" s="26">
        <f t="shared" si="128"/>
        <v>5124</v>
      </c>
      <c r="X293" s="33">
        <v>1433</v>
      </c>
    </row>
    <row r="294" spans="1:24" ht="16.5" hidden="1">
      <c r="A294" s="8" t="s">
        <v>479</v>
      </c>
      <c r="B294" s="8" t="s">
        <v>480</v>
      </c>
      <c r="C294" s="33"/>
      <c r="D294" s="33"/>
      <c r="E294" s="33"/>
      <c r="F294" s="33"/>
      <c r="G294" s="33"/>
      <c r="H294" s="33"/>
      <c r="I294" s="33">
        <v>500</v>
      </c>
      <c r="J294" s="33">
        <v>500</v>
      </c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26">
        <f t="shared" si="126"/>
        <v>500</v>
      </c>
      <c r="V294" s="26">
        <f t="shared" si="127"/>
        <v>500</v>
      </c>
      <c r="W294" s="26">
        <f t="shared" si="128"/>
        <v>0</v>
      </c>
      <c r="X294" s="33"/>
    </row>
    <row r="295" spans="1:24" ht="16.5" hidden="1">
      <c r="A295" s="8" t="s">
        <v>481</v>
      </c>
      <c r="B295" s="8" t="s">
        <v>482</v>
      </c>
      <c r="C295" s="33"/>
      <c r="D295" s="33"/>
      <c r="E295" s="33">
        <v>11745</v>
      </c>
      <c r="F295" s="33"/>
      <c r="G295" s="33"/>
      <c r="H295" s="33"/>
      <c r="I295" s="33">
        <v>21250</v>
      </c>
      <c r="J295" s="33">
        <v>21250</v>
      </c>
      <c r="K295" s="33">
        <v>5833</v>
      </c>
      <c r="L295" s="33"/>
      <c r="M295" s="33"/>
      <c r="N295" s="33"/>
      <c r="O295" s="33"/>
      <c r="P295" s="33"/>
      <c r="Q295" s="33"/>
      <c r="R295" s="33"/>
      <c r="S295" s="33"/>
      <c r="T295" s="33"/>
      <c r="U295" s="26">
        <f t="shared" si="126"/>
        <v>21250</v>
      </c>
      <c r="V295" s="26">
        <f t="shared" si="127"/>
        <v>21250</v>
      </c>
      <c r="W295" s="26">
        <f t="shared" si="128"/>
        <v>17578</v>
      </c>
      <c r="X295" s="33">
        <v>1518</v>
      </c>
    </row>
    <row r="296" spans="1:24" ht="16.5" hidden="1">
      <c r="A296" s="8" t="s">
        <v>483</v>
      </c>
      <c r="B296" s="8" t="s">
        <v>484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26">
        <f t="shared" si="126"/>
        <v>0</v>
      </c>
      <c r="V296" s="26">
        <f t="shared" si="127"/>
        <v>0</v>
      </c>
      <c r="W296" s="26">
        <f t="shared" si="128"/>
        <v>0</v>
      </c>
      <c r="X296" s="33">
        <v>214</v>
      </c>
    </row>
    <row r="297" spans="1:24" ht="16.5" hidden="1">
      <c r="A297" s="8" t="s">
        <v>485</v>
      </c>
      <c r="B297" s="8" t="s">
        <v>400</v>
      </c>
      <c r="C297" s="33">
        <v>1500</v>
      </c>
      <c r="D297" s="33">
        <v>8500</v>
      </c>
      <c r="E297" s="33">
        <v>9654</v>
      </c>
      <c r="F297" s="33"/>
      <c r="G297" s="33">
        <v>3000</v>
      </c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26">
        <f t="shared" si="126"/>
        <v>1500</v>
      </c>
      <c r="V297" s="26">
        <f t="shared" si="127"/>
        <v>11500</v>
      </c>
      <c r="W297" s="26">
        <f t="shared" si="128"/>
        <v>9654</v>
      </c>
      <c r="X297" s="33">
        <v>264</v>
      </c>
    </row>
    <row r="298" spans="1:24" ht="16.5">
      <c r="A298" s="7" t="s">
        <v>486</v>
      </c>
      <c r="B298" s="7" t="s">
        <v>487</v>
      </c>
      <c r="C298" s="23">
        <f>SUM(C299+C300+C301+C302+C303)</f>
        <v>4000</v>
      </c>
      <c r="D298" s="23">
        <f aca="true" t="shared" si="129" ref="D298:X298">SUM(D299+D300+D301+D302+D303)</f>
        <v>4000</v>
      </c>
      <c r="E298" s="23">
        <f t="shared" si="129"/>
        <v>4124</v>
      </c>
      <c r="F298" s="23">
        <f t="shared" si="129"/>
        <v>0</v>
      </c>
      <c r="G298" s="23">
        <f t="shared" si="129"/>
        <v>0</v>
      </c>
      <c r="H298" s="23">
        <f t="shared" si="129"/>
        <v>0</v>
      </c>
      <c r="I298" s="23">
        <f t="shared" si="129"/>
        <v>0</v>
      </c>
      <c r="J298" s="23">
        <f t="shared" si="129"/>
        <v>0</v>
      </c>
      <c r="K298" s="23">
        <f t="shared" si="129"/>
        <v>0</v>
      </c>
      <c r="L298" s="23">
        <f t="shared" si="129"/>
        <v>0</v>
      </c>
      <c r="M298" s="23">
        <f t="shared" si="129"/>
        <v>0</v>
      </c>
      <c r="N298" s="23">
        <f t="shared" si="129"/>
        <v>0</v>
      </c>
      <c r="O298" s="23">
        <f t="shared" si="129"/>
        <v>0</v>
      </c>
      <c r="P298" s="23">
        <f t="shared" si="129"/>
        <v>0</v>
      </c>
      <c r="Q298" s="23">
        <f t="shared" si="129"/>
        <v>0</v>
      </c>
      <c r="R298" s="23">
        <f t="shared" si="129"/>
        <v>0</v>
      </c>
      <c r="S298" s="23">
        <f t="shared" si="129"/>
        <v>0</v>
      </c>
      <c r="T298" s="23">
        <f t="shared" si="129"/>
        <v>0</v>
      </c>
      <c r="U298" s="32">
        <f t="shared" si="129"/>
        <v>4000</v>
      </c>
      <c r="V298" s="32">
        <f t="shared" si="129"/>
        <v>4000</v>
      </c>
      <c r="W298" s="32">
        <f t="shared" si="129"/>
        <v>4124</v>
      </c>
      <c r="X298" s="23">
        <f t="shared" si="129"/>
        <v>0</v>
      </c>
    </row>
    <row r="299" spans="1:24" ht="16.5" hidden="1">
      <c r="A299" s="8" t="s">
        <v>488</v>
      </c>
      <c r="B299" s="8" t="s">
        <v>489</v>
      </c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26">
        <f aca="true" t="shared" si="130" ref="U299:V303">SUM(C299+F299+I299+L299+O299+R299)</f>
        <v>0</v>
      </c>
      <c r="V299" s="26">
        <f t="shared" si="130"/>
        <v>0</v>
      </c>
      <c r="W299" s="26">
        <f>SUM(E299+H299+N299+Q299+K299+T299)</f>
        <v>0</v>
      </c>
      <c r="X299" s="33"/>
    </row>
    <row r="300" spans="1:24" ht="16.5" hidden="1">
      <c r="A300" s="8" t="s">
        <v>490</v>
      </c>
      <c r="B300" s="8" t="s">
        <v>491</v>
      </c>
      <c r="C300" s="33">
        <v>4000</v>
      </c>
      <c r="D300" s="33">
        <v>4000</v>
      </c>
      <c r="E300" s="33">
        <v>4124</v>
      </c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26">
        <f t="shared" si="130"/>
        <v>4000</v>
      </c>
      <c r="V300" s="26">
        <f t="shared" si="130"/>
        <v>4000</v>
      </c>
      <c r="W300" s="26">
        <f>SUM(E300+H300+N300+Q300+K300+T300)</f>
        <v>4124</v>
      </c>
      <c r="X300" s="33"/>
    </row>
    <row r="301" spans="1:24" ht="16.5" hidden="1">
      <c r="A301" s="8" t="s">
        <v>492</v>
      </c>
      <c r="B301" s="8" t="s">
        <v>493</v>
      </c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26">
        <f t="shared" si="130"/>
        <v>0</v>
      </c>
      <c r="V301" s="26">
        <f t="shared" si="130"/>
        <v>0</v>
      </c>
      <c r="W301" s="26">
        <f>SUM(E301+H301+N301+Q301+K301+T301)</f>
        <v>0</v>
      </c>
      <c r="X301" s="33"/>
    </row>
    <row r="302" spans="1:24" ht="16.5" hidden="1">
      <c r="A302" s="8" t="s">
        <v>494</v>
      </c>
      <c r="B302" s="8" t="s">
        <v>495</v>
      </c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26">
        <f t="shared" si="130"/>
        <v>0</v>
      </c>
      <c r="V302" s="26">
        <f t="shared" si="130"/>
        <v>0</v>
      </c>
      <c r="W302" s="26">
        <f>SUM(E302+H302+N302+Q302+K302+T302)</f>
        <v>0</v>
      </c>
      <c r="X302" s="33"/>
    </row>
    <row r="303" spans="1:24" ht="16.5" hidden="1">
      <c r="A303" s="8" t="s">
        <v>496</v>
      </c>
      <c r="B303" s="8" t="s">
        <v>400</v>
      </c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26">
        <f t="shared" si="130"/>
        <v>0</v>
      </c>
      <c r="V303" s="26">
        <f t="shared" si="130"/>
        <v>0</v>
      </c>
      <c r="W303" s="26">
        <f>SUM(E303+H303+N303+Q303+K303+T303)</f>
        <v>0</v>
      </c>
      <c r="X303" s="33"/>
    </row>
    <row r="304" spans="1:24" ht="16.5">
      <c r="A304" s="7" t="s">
        <v>497</v>
      </c>
      <c r="B304" s="7" t="s">
        <v>498</v>
      </c>
      <c r="C304" s="23">
        <f>SUM(C305+C306+C307+C308)</f>
        <v>6500</v>
      </c>
      <c r="D304" s="23">
        <f aca="true" t="shared" si="131" ref="D304:X304">SUM(D305+D306+D307+D308)</f>
        <v>6500</v>
      </c>
      <c r="E304" s="23">
        <f t="shared" si="131"/>
        <v>4699</v>
      </c>
      <c r="F304" s="23">
        <f t="shared" si="131"/>
        <v>8950</v>
      </c>
      <c r="G304" s="23">
        <f t="shared" si="131"/>
        <v>3950</v>
      </c>
      <c r="H304" s="23">
        <f t="shared" si="131"/>
        <v>0</v>
      </c>
      <c r="I304" s="23">
        <f t="shared" si="131"/>
        <v>500</v>
      </c>
      <c r="J304" s="23">
        <f t="shared" si="131"/>
        <v>500</v>
      </c>
      <c r="K304" s="23">
        <f t="shared" si="131"/>
        <v>0</v>
      </c>
      <c r="L304" s="23">
        <f t="shared" si="131"/>
        <v>0</v>
      </c>
      <c r="M304" s="23">
        <f t="shared" si="131"/>
        <v>0</v>
      </c>
      <c r="N304" s="23">
        <f t="shared" si="131"/>
        <v>0</v>
      </c>
      <c r="O304" s="23">
        <f t="shared" si="131"/>
        <v>0</v>
      </c>
      <c r="P304" s="23">
        <f t="shared" si="131"/>
        <v>0</v>
      </c>
      <c r="Q304" s="23">
        <f t="shared" si="131"/>
        <v>0</v>
      </c>
      <c r="R304" s="23">
        <f t="shared" si="131"/>
        <v>0</v>
      </c>
      <c r="S304" s="23">
        <f t="shared" si="131"/>
        <v>0</v>
      </c>
      <c r="T304" s="23">
        <f t="shared" si="131"/>
        <v>0</v>
      </c>
      <c r="U304" s="32">
        <f t="shared" si="131"/>
        <v>15950</v>
      </c>
      <c r="V304" s="32">
        <f t="shared" si="131"/>
        <v>10950</v>
      </c>
      <c r="W304" s="32">
        <f t="shared" si="131"/>
        <v>4699</v>
      </c>
      <c r="X304" s="23">
        <f t="shared" si="131"/>
        <v>120</v>
      </c>
    </row>
    <row r="305" spans="1:24" ht="16.5" hidden="1">
      <c r="A305" s="8" t="s">
        <v>499</v>
      </c>
      <c r="B305" s="8" t="s">
        <v>500</v>
      </c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26">
        <f aca="true" t="shared" si="132" ref="U305:V308">SUM(C305+F305+I305+L305+O305+R305)</f>
        <v>0</v>
      </c>
      <c r="V305" s="26">
        <f t="shared" si="132"/>
        <v>0</v>
      </c>
      <c r="W305" s="26">
        <f>SUM(E305+H305+N305+Q305+K305+T305)</f>
        <v>0</v>
      </c>
      <c r="X305" s="33"/>
    </row>
    <row r="306" spans="1:24" ht="16.5" hidden="1">
      <c r="A306" s="8" t="s">
        <v>501</v>
      </c>
      <c r="B306" s="8" t="s">
        <v>502</v>
      </c>
      <c r="C306" s="33">
        <v>1000</v>
      </c>
      <c r="D306" s="33">
        <v>1000</v>
      </c>
      <c r="E306" s="33">
        <v>325</v>
      </c>
      <c r="F306" s="33">
        <v>5200</v>
      </c>
      <c r="G306" s="33">
        <v>200</v>
      </c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26">
        <f t="shared" si="132"/>
        <v>6200</v>
      </c>
      <c r="V306" s="26">
        <f t="shared" si="132"/>
        <v>1200</v>
      </c>
      <c r="W306" s="26">
        <f>SUM(E306+H306+N306+Q306+K306+T306)</f>
        <v>325</v>
      </c>
      <c r="X306" s="33">
        <v>120</v>
      </c>
    </row>
    <row r="307" spans="1:24" ht="16.5" hidden="1">
      <c r="A307" s="8" t="s">
        <v>503</v>
      </c>
      <c r="B307" s="8" t="s">
        <v>504</v>
      </c>
      <c r="C307" s="33">
        <v>500</v>
      </c>
      <c r="D307" s="33">
        <v>500</v>
      </c>
      <c r="E307" s="33"/>
      <c r="F307" s="33">
        <v>2000</v>
      </c>
      <c r="G307" s="33">
        <v>2000</v>
      </c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26">
        <f t="shared" si="132"/>
        <v>2500</v>
      </c>
      <c r="V307" s="26">
        <f t="shared" si="132"/>
        <v>2500</v>
      </c>
      <c r="W307" s="26">
        <f>SUM(E307+H307+N307+Q307+K307+T307)</f>
        <v>0</v>
      </c>
      <c r="X307" s="33"/>
    </row>
    <row r="308" spans="1:24" ht="16.5" hidden="1">
      <c r="A308" s="8" t="s">
        <v>505</v>
      </c>
      <c r="B308" s="8" t="s">
        <v>400</v>
      </c>
      <c r="C308" s="33">
        <v>5000</v>
      </c>
      <c r="D308" s="33">
        <v>5000</v>
      </c>
      <c r="E308" s="33">
        <v>4374</v>
      </c>
      <c r="F308" s="33">
        <v>1750</v>
      </c>
      <c r="G308" s="33">
        <v>1750</v>
      </c>
      <c r="H308" s="33"/>
      <c r="I308" s="33">
        <v>500</v>
      </c>
      <c r="J308" s="33">
        <v>500</v>
      </c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26">
        <f t="shared" si="132"/>
        <v>7250</v>
      </c>
      <c r="V308" s="26">
        <f t="shared" si="132"/>
        <v>7250</v>
      </c>
      <c r="W308" s="26">
        <f>SUM(E308+H308+N308+Q308+K308+T308)</f>
        <v>4374</v>
      </c>
      <c r="X308" s="33"/>
    </row>
    <row r="309" spans="1:24" ht="16.5">
      <c r="A309" s="7" t="s">
        <v>506</v>
      </c>
      <c r="B309" s="7" t="s">
        <v>507</v>
      </c>
      <c r="C309" s="23">
        <f>SUM(C310+C311+C312+C313+C314+C315+C316)</f>
        <v>13750</v>
      </c>
      <c r="D309" s="23">
        <f aca="true" t="shared" si="133" ref="D309:X309">SUM(D310+D311+D312+D313+D314+D315+D316)</f>
        <v>17750</v>
      </c>
      <c r="E309" s="23">
        <f t="shared" si="133"/>
        <v>11966</v>
      </c>
      <c r="F309" s="23">
        <f t="shared" si="133"/>
        <v>520</v>
      </c>
      <c r="G309" s="23">
        <f t="shared" si="133"/>
        <v>520</v>
      </c>
      <c r="H309" s="23">
        <f t="shared" si="133"/>
        <v>0</v>
      </c>
      <c r="I309" s="23">
        <f t="shared" si="133"/>
        <v>27000</v>
      </c>
      <c r="J309" s="23">
        <f t="shared" si="133"/>
        <v>27000</v>
      </c>
      <c r="K309" s="23">
        <f t="shared" si="133"/>
        <v>0</v>
      </c>
      <c r="L309" s="23">
        <f t="shared" si="133"/>
        <v>0</v>
      </c>
      <c r="M309" s="23">
        <f t="shared" si="133"/>
        <v>0</v>
      </c>
      <c r="N309" s="23">
        <f t="shared" si="133"/>
        <v>0</v>
      </c>
      <c r="O309" s="23">
        <f t="shared" si="133"/>
        <v>8550</v>
      </c>
      <c r="P309" s="23">
        <f t="shared" si="133"/>
        <v>8550</v>
      </c>
      <c r="Q309" s="23">
        <f t="shared" si="133"/>
        <v>0</v>
      </c>
      <c r="R309" s="23">
        <f t="shared" si="133"/>
        <v>17550</v>
      </c>
      <c r="S309" s="23">
        <f t="shared" si="133"/>
        <v>17550</v>
      </c>
      <c r="T309" s="23">
        <f t="shared" si="133"/>
        <v>0</v>
      </c>
      <c r="U309" s="32">
        <f t="shared" si="133"/>
        <v>67370</v>
      </c>
      <c r="V309" s="32">
        <f t="shared" si="133"/>
        <v>71370</v>
      </c>
      <c r="W309" s="32">
        <f t="shared" si="133"/>
        <v>11966</v>
      </c>
      <c r="X309" s="23">
        <f t="shared" si="133"/>
        <v>579</v>
      </c>
    </row>
    <row r="310" spans="1:24" ht="19.5" customHeight="1" hidden="1">
      <c r="A310" s="8" t="s">
        <v>508</v>
      </c>
      <c r="B310" s="8" t="s">
        <v>509</v>
      </c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26">
        <f aca="true" t="shared" si="134" ref="U310:U316">SUM(C310+F310+I310+L310+O310+R310)</f>
        <v>0</v>
      </c>
      <c r="V310" s="26">
        <f aca="true" t="shared" si="135" ref="V310:V316">SUM(D310+G310+J310+M310+P310+S310)</f>
        <v>0</v>
      </c>
      <c r="W310" s="26">
        <f aca="true" t="shared" si="136" ref="W310:W316">SUM(E310+H310+N310+Q310+K310+T310)</f>
        <v>0</v>
      </c>
      <c r="X310" s="33"/>
    </row>
    <row r="311" spans="1:24" ht="19.5" customHeight="1" hidden="1">
      <c r="A311" s="8" t="s">
        <v>510</v>
      </c>
      <c r="B311" s="8" t="s">
        <v>511</v>
      </c>
      <c r="C311" s="33">
        <v>9000</v>
      </c>
      <c r="D311" s="33">
        <v>11500</v>
      </c>
      <c r="E311" s="33">
        <v>9889</v>
      </c>
      <c r="F311" s="33">
        <v>520</v>
      </c>
      <c r="G311" s="33">
        <v>520</v>
      </c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26">
        <f t="shared" si="134"/>
        <v>9520</v>
      </c>
      <c r="V311" s="26">
        <f t="shared" si="135"/>
        <v>12020</v>
      </c>
      <c r="W311" s="26">
        <f t="shared" si="136"/>
        <v>9889</v>
      </c>
      <c r="X311" s="33"/>
    </row>
    <row r="312" spans="1:24" ht="19.5" customHeight="1" hidden="1">
      <c r="A312" s="8" t="s">
        <v>512</v>
      </c>
      <c r="B312" s="8" t="s">
        <v>513</v>
      </c>
      <c r="C312" s="33">
        <v>3000</v>
      </c>
      <c r="D312" s="33">
        <v>3000</v>
      </c>
      <c r="E312" s="33">
        <v>389</v>
      </c>
      <c r="F312" s="33"/>
      <c r="G312" s="33"/>
      <c r="H312" s="33"/>
      <c r="I312" s="33">
        <v>22000</v>
      </c>
      <c r="J312" s="33">
        <v>22000</v>
      </c>
      <c r="K312" s="33"/>
      <c r="L312" s="33"/>
      <c r="M312" s="33"/>
      <c r="N312" s="33"/>
      <c r="O312" s="33">
        <v>8550</v>
      </c>
      <c r="P312" s="33">
        <v>8550</v>
      </c>
      <c r="Q312" s="33"/>
      <c r="R312" s="33">
        <v>17550</v>
      </c>
      <c r="S312" s="33">
        <v>17550</v>
      </c>
      <c r="T312" s="33"/>
      <c r="U312" s="26">
        <f t="shared" si="134"/>
        <v>51100</v>
      </c>
      <c r="V312" s="26">
        <f t="shared" si="135"/>
        <v>51100</v>
      </c>
      <c r="W312" s="26">
        <f t="shared" si="136"/>
        <v>389</v>
      </c>
      <c r="X312" s="33">
        <v>183</v>
      </c>
    </row>
    <row r="313" spans="1:24" ht="19.5" customHeight="1" hidden="1">
      <c r="A313" s="8" t="s">
        <v>514</v>
      </c>
      <c r="B313" s="8" t="s">
        <v>515</v>
      </c>
      <c r="C313" s="33">
        <v>500</v>
      </c>
      <c r="D313" s="33">
        <v>500</v>
      </c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26">
        <f t="shared" si="134"/>
        <v>500</v>
      </c>
      <c r="V313" s="26">
        <f t="shared" si="135"/>
        <v>500</v>
      </c>
      <c r="W313" s="26">
        <f t="shared" si="136"/>
        <v>0</v>
      </c>
      <c r="X313" s="33">
        <v>396</v>
      </c>
    </row>
    <row r="314" spans="1:24" ht="19.5" customHeight="1" hidden="1">
      <c r="A314" s="8" t="s">
        <v>516</v>
      </c>
      <c r="B314" s="8" t="s">
        <v>517</v>
      </c>
      <c r="C314" s="33">
        <v>500</v>
      </c>
      <c r="D314" s="33">
        <v>500</v>
      </c>
      <c r="E314" s="33">
        <v>141</v>
      </c>
      <c r="F314" s="33"/>
      <c r="G314" s="33"/>
      <c r="H314" s="33"/>
      <c r="I314" s="33">
        <v>5000</v>
      </c>
      <c r="J314" s="33">
        <v>5000</v>
      </c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26">
        <f t="shared" si="134"/>
        <v>5500</v>
      </c>
      <c r="V314" s="26">
        <f t="shared" si="135"/>
        <v>5500</v>
      </c>
      <c r="W314" s="26">
        <f t="shared" si="136"/>
        <v>141</v>
      </c>
      <c r="X314" s="33"/>
    </row>
    <row r="315" spans="1:24" ht="19.5" customHeight="1" hidden="1">
      <c r="A315" s="8" t="s">
        <v>745</v>
      </c>
      <c r="B315" s="8" t="s">
        <v>746</v>
      </c>
      <c r="C315" s="33">
        <v>750</v>
      </c>
      <c r="D315" s="33">
        <v>2250</v>
      </c>
      <c r="E315" s="33">
        <v>1547</v>
      </c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26">
        <f t="shared" si="134"/>
        <v>750</v>
      </c>
      <c r="V315" s="26">
        <f t="shared" si="135"/>
        <v>2250</v>
      </c>
      <c r="W315" s="26">
        <f t="shared" si="136"/>
        <v>1547</v>
      </c>
      <c r="X315" s="33"/>
    </row>
    <row r="316" spans="1:24" ht="16.5" hidden="1">
      <c r="A316" s="8" t="s">
        <v>518</v>
      </c>
      <c r="B316" s="8" t="s">
        <v>400</v>
      </c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26">
        <f t="shared" si="134"/>
        <v>0</v>
      </c>
      <c r="V316" s="26">
        <f t="shared" si="135"/>
        <v>0</v>
      </c>
      <c r="W316" s="26">
        <f t="shared" si="136"/>
        <v>0</v>
      </c>
      <c r="X316" s="33"/>
    </row>
    <row r="317" spans="1:24" ht="16.5">
      <c r="A317" s="6" t="s">
        <v>519</v>
      </c>
      <c r="B317" s="6" t="s">
        <v>520</v>
      </c>
      <c r="C317" s="22">
        <f>SUM(C318+C320)</f>
        <v>0</v>
      </c>
      <c r="D317" s="22">
        <f aca="true" t="shared" si="137" ref="D317:X317">SUM(D318+D320)</f>
        <v>800</v>
      </c>
      <c r="E317" s="22">
        <f t="shared" si="137"/>
        <v>214</v>
      </c>
      <c r="F317" s="22">
        <f t="shared" si="137"/>
        <v>0</v>
      </c>
      <c r="G317" s="22">
        <f t="shared" si="137"/>
        <v>0</v>
      </c>
      <c r="H317" s="22">
        <f t="shared" si="137"/>
        <v>0</v>
      </c>
      <c r="I317" s="22">
        <f t="shared" si="137"/>
        <v>0</v>
      </c>
      <c r="J317" s="22">
        <f t="shared" si="137"/>
        <v>0</v>
      </c>
      <c r="K317" s="22">
        <f t="shared" si="137"/>
        <v>0</v>
      </c>
      <c r="L317" s="22">
        <f t="shared" si="137"/>
        <v>0</v>
      </c>
      <c r="M317" s="22">
        <f t="shared" si="137"/>
        <v>0</v>
      </c>
      <c r="N317" s="22">
        <f t="shared" si="137"/>
        <v>0</v>
      </c>
      <c r="O317" s="22">
        <f t="shared" si="137"/>
        <v>0</v>
      </c>
      <c r="P317" s="22">
        <f t="shared" si="137"/>
        <v>0</v>
      </c>
      <c r="Q317" s="22">
        <f t="shared" si="137"/>
        <v>0</v>
      </c>
      <c r="R317" s="22">
        <f t="shared" si="137"/>
        <v>0</v>
      </c>
      <c r="S317" s="22">
        <f t="shared" si="137"/>
        <v>0</v>
      </c>
      <c r="T317" s="22">
        <f t="shared" si="137"/>
        <v>0</v>
      </c>
      <c r="U317" s="22">
        <f t="shared" si="137"/>
        <v>0</v>
      </c>
      <c r="V317" s="22">
        <f t="shared" si="137"/>
        <v>800</v>
      </c>
      <c r="W317" s="22">
        <f t="shared" si="137"/>
        <v>214</v>
      </c>
      <c r="X317" s="22">
        <f t="shared" si="137"/>
        <v>0</v>
      </c>
    </row>
    <row r="318" spans="1:24" ht="16.5">
      <c r="A318" s="7" t="s">
        <v>521</v>
      </c>
      <c r="B318" s="7" t="s">
        <v>522</v>
      </c>
      <c r="C318" s="23">
        <f>SUM(C319)</f>
        <v>0</v>
      </c>
      <c r="D318" s="23">
        <f aca="true" t="shared" si="138" ref="D318:X318">SUM(D319)</f>
        <v>800</v>
      </c>
      <c r="E318" s="23">
        <f t="shared" si="138"/>
        <v>214</v>
      </c>
      <c r="F318" s="23">
        <f t="shared" si="138"/>
        <v>0</v>
      </c>
      <c r="G318" s="23">
        <f t="shared" si="138"/>
        <v>0</v>
      </c>
      <c r="H318" s="23">
        <f t="shared" si="138"/>
        <v>0</v>
      </c>
      <c r="I318" s="23">
        <f t="shared" si="138"/>
        <v>0</v>
      </c>
      <c r="J318" s="23">
        <f t="shared" si="138"/>
        <v>0</v>
      </c>
      <c r="K318" s="23">
        <f t="shared" si="138"/>
        <v>0</v>
      </c>
      <c r="L318" s="23">
        <f t="shared" si="138"/>
        <v>0</v>
      </c>
      <c r="M318" s="23">
        <f t="shared" si="138"/>
        <v>0</v>
      </c>
      <c r="N318" s="23">
        <f t="shared" si="138"/>
        <v>0</v>
      </c>
      <c r="O318" s="23">
        <f t="shared" si="138"/>
        <v>0</v>
      </c>
      <c r="P318" s="23">
        <f t="shared" si="138"/>
        <v>0</v>
      </c>
      <c r="Q318" s="23">
        <f t="shared" si="138"/>
        <v>0</v>
      </c>
      <c r="R318" s="23">
        <f t="shared" si="138"/>
        <v>0</v>
      </c>
      <c r="S318" s="23">
        <f t="shared" si="138"/>
        <v>0</v>
      </c>
      <c r="T318" s="23">
        <f t="shared" si="138"/>
        <v>0</v>
      </c>
      <c r="U318" s="32">
        <f t="shared" si="138"/>
        <v>0</v>
      </c>
      <c r="V318" s="32">
        <f t="shared" si="138"/>
        <v>800</v>
      </c>
      <c r="W318" s="32">
        <f t="shared" si="138"/>
        <v>214</v>
      </c>
      <c r="X318" s="23">
        <f t="shared" si="138"/>
        <v>0</v>
      </c>
    </row>
    <row r="319" spans="1:24" ht="16.5" hidden="1">
      <c r="A319" s="8" t="s">
        <v>523</v>
      </c>
      <c r="B319" s="8" t="s">
        <v>524</v>
      </c>
      <c r="C319" s="33"/>
      <c r="D319" s="33">
        <v>800</v>
      </c>
      <c r="E319" s="33">
        <v>214</v>
      </c>
      <c r="F319" s="33"/>
      <c r="G319" s="33"/>
      <c r="H319" s="33"/>
      <c r="I319" s="33"/>
      <c r="J319" s="33"/>
      <c r="K319" s="33"/>
      <c r="L319" s="33">
        <v>0</v>
      </c>
      <c r="M319" s="33"/>
      <c r="N319" s="33"/>
      <c r="O319" s="33"/>
      <c r="P319" s="33"/>
      <c r="Q319" s="33"/>
      <c r="R319" s="33"/>
      <c r="S319" s="33"/>
      <c r="T319" s="33"/>
      <c r="U319" s="26">
        <f>SUM(C319+F319+I319+L319+O319+R319)</f>
        <v>0</v>
      </c>
      <c r="V319" s="26">
        <f>SUM(D319+G319+J319+M319+P319+S319)</f>
        <v>800</v>
      </c>
      <c r="W319" s="26">
        <f>SUM(E319+H319+N319+Q319+K319+T319)</f>
        <v>214</v>
      </c>
      <c r="X319" s="33"/>
    </row>
    <row r="320" spans="1:24" ht="16.5">
      <c r="A320" s="7" t="s">
        <v>785</v>
      </c>
      <c r="B320" s="7" t="s">
        <v>786</v>
      </c>
      <c r="C320" s="37">
        <f>C321+C322</f>
        <v>0</v>
      </c>
      <c r="D320" s="37">
        <f aca="true" t="shared" si="139" ref="D320:T320">D321+D322</f>
        <v>0</v>
      </c>
      <c r="E320" s="37">
        <f t="shared" si="139"/>
        <v>0</v>
      </c>
      <c r="F320" s="37">
        <f t="shared" si="139"/>
        <v>0</v>
      </c>
      <c r="G320" s="37">
        <f t="shared" si="139"/>
        <v>0</v>
      </c>
      <c r="H320" s="37">
        <f t="shared" si="139"/>
        <v>0</v>
      </c>
      <c r="I320" s="37">
        <f t="shared" si="139"/>
        <v>0</v>
      </c>
      <c r="J320" s="37">
        <f t="shared" si="139"/>
        <v>0</v>
      </c>
      <c r="K320" s="37">
        <f t="shared" si="139"/>
        <v>0</v>
      </c>
      <c r="L320" s="37">
        <f t="shared" si="139"/>
        <v>0</v>
      </c>
      <c r="M320" s="37">
        <f t="shared" si="139"/>
        <v>0</v>
      </c>
      <c r="N320" s="37">
        <f t="shared" si="139"/>
        <v>0</v>
      </c>
      <c r="O320" s="37">
        <f t="shared" si="139"/>
        <v>0</v>
      </c>
      <c r="P320" s="37">
        <f t="shared" si="139"/>
        <v>0</v>
      </c>
      <c r="Q320" s="37">
        <f t="shared" si="139"/>
        <v>0</v>
      </c>
      <c r="R320" s="37">
        <f t="shared" si="139"/>
        <v>0</v>
      </c>
      <c r="S320" s="37">
        <f t="shared" si="139"/>
        <v>0</v>
      </c>
      <c r="T320" s="37">
        <f t="shared" si="139"/>
        <v>0</v>
      </c>
      <c r="U320" s="37">
        <f>U321+U322</f>
        <v>0</v>
      </c>
      <c r="V320" s="37">
        <f>V321+V322</f>
        <v>0</v>
      </c>
      <c r="W320" s="37">
        <f>W321+W322</f>
        <v>0</v>
      </c>
      <c r="X320" s="37">
        <f>X321+X322</f>
        <v>0</v>
      </c>
    </row>
    <row r="321" spans="1:24" ht="16.5" hidden="1">
      <c r="A321" s="8" t="s">
        <v>787</v>
      </c>
      <c r="B321" s="8" t="s">
        <v>788</v>
      </c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26">
        <f>SUM(C321+F321+I321+L321+O321+R321)</f>
        <v>0</v>
      </c>
      <c r="V321" s="26">
        <f>SUM(D321+G321+J321+M321+P321+S321)</f>
        <v>0</v>
      </c>
      <c r="W321" s="26">
        <f>SUM(E321+H321+N321+Q321+K321+T321)</f>
        <v>0</v>
      </c>
      <c r="X321" s="33"/>
    </row>
    <row r="322" spans="1:24" ht="16.5" hidden="1">
      <c r="A322" s="8" t="s">
        <v>789</v>
      </c>
      <c r="B322" s="8" t="s">
        <v>790</v>
      </c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26">
        <f>SUM(C322+F322+I322+L322+O322+R322)</f>
        <v>0</v>
      </c>
      <c r="V322" s="26">
        <f>SUM(D322+G322+J322+M322+P322+S322)</f>
        <v>0</v>
      </c>
      <c r="W322" s="26">
        <f>SUM(E322+H322+N322+Q322+K322+T322)</f>
        <v>0</v>
      </c>
      <c r="X322" s="33"/>
    </row>
    <row r="323" spans="1:24" ht="16.5">
      <c r="A323" s="6" t="s">
        <v>525</v>
      </c>
      <c r="B323" s="6" t="s">
        <v>526</v>
      </c>
      <c r="C323" s="22">
        <f>SUM(C324+C335+C358+C359+C360+C361)</f>
        <v>472945</v>
      </c>
      <c r="D323" s="22">
        <f aca="true" t="shared" si="140" ref="D323:X323">SUM(D324+D335+D358+D359+D360+D361)</f>
        <v>713018</v>
      </c>
      <c r="E323" s="22">
        <f t="shared" si="140"/>
        <v>608011</v>
      </c>
      <c r="F323" s="22">
        <f t="shared" si="140"/>
        <v>17000</v>
      </c>
      <c r="G323" s="22">
        <f t="shared" si="140"/>
        <v>17000</v>
      </c>
      <c r="H323" s="22">
        <f t="shared" si="140"/>
        <v>267</v>
      </c>
      <c r="I323" s="22">
        <f t="shared" si="140"/>
        <v>0</v>
      </c>
      <c r="J323" s="22">
        <f t="shared" si="140"/>
        <v>2800</v>
      </c>
      <c r="K323" s="22">
        <f t="shared" si="140"/>
        <v>2450</v>
      </c>
      <c r="L323" s="22">
        <f t="shared" si="140"/>
        <v>44000</v>
      </c>
      <c r="M323" s="22">
        <f t="shared" si="140"/>
        <v>44000</v>
      </c>
      <c r="N323" s="22">
        <f t="shared" si="140"/>
        <v>11789</v>
      </c>
      <c r="O323" s="22">
        <f t="shared" si="140"/>
        <v>3000</v>
      </c>
      <c r="P323" s="22">
        <f t="shared" si="140"/>
        <v>400</v>
      </c>
      <c r="Q323" s="22">
        <f t="shared" si="140"/>
        <v>87</v>
      </c>
      <c r="R323" s="22">
        <f t="shared" si="140"/>
        <v>0</v>
      </c>
      <c r="S323" s="22">
        <f t="shared" si="140"/>
        <v>0</v>
      </c>
      <c r="T323" s="22">
        <f t="shared" si="140"/>
        <v>0</v>
      </c>
      <c r="U323" s="34">
        <f t="shared" si="140"/>
        <v>536945</v>
      </c>
      <c r="V323" s="34">
        <f t="shared" si="140"/>
        <v>777218</v>
      </c>
      <c r="W323" s="34">
        <f t="shared" si="140"/>
        <v>622604</v>
      </c>
      <c r="X323" s="22">
        <f t="shared" si="140"/>
        <v>4355</v>
      </c>
    </row>
    <row r="324" spans="1:24" ht="16.5">
      <c r="A324" s="7" t="s">
        <v>527</v>
      </c>
      <c r="B324" s="7" t="s">
        <v>528</v>
      </c>
      <c r="C324" s="23">
        <f>SUM(C325+C326+C327+C328+C329+C330+C331+C332+C333+C334)</f>
        <v>500</v>
      </c>
      <c r="D324" s="23">
        <f aca="true" t="shared" si="141" ref="D324:T324">SUM(D325+D326+D327+D328+D329+D330+D331+D332+D333+D334)</f>
        <v>9723</v>
      </c>
      <c r="E324" s="23">
        <f t="shared" si="141"/>
        <v>10188</v>
      </c>
      <c r="F324" s="23">
        <f t="shared" si="141"/>
        <v>17000</v>
      </c>
      <c r="G324" s="23">
        <f t="shared" si="141"/>
        <v>17000</v>
      </c>
      <c r="H324" s="23">
        <f t="shared" si="141"/>
        <v>0</v>
      </c>
      <c r="I324" s="23">
        <f t="shared" si="141"/>
        <v>0</v>
      </c>
      <c r="J324" s="23">
        <f t="shared" si="141"/>
        <v>2800</v>
      </c>
      <c r="K324" s="23">
        <f t="shared" si="141"/>
        <v>2450</v>
      </c>
      <c r="L324" s="23">
        <f t="shared" si="141"/>
        <v>44000</v>
      </c>
      <c r="M324" s="23">
        <f t="shared" si="141"/>
        <v>44000</v>
      </c>
      <c r="N324" s="23">
        <f t="shared" si="141"/>
        <v>11789</v>
      </c>
      <c r="O324" s="23">
        <f t="shared" si="141"/>
        <v>3000</v>
      </c>
      <c r="P324" s="23">
        <f t="shared" si="141"/>
        <v>400</v>
      </c>
      <c r="Q324" s="23">
        <f t="shared" si="141"/>
        <v>87</v>
      </c>
      <c r="R324" s="23">
        <f t="shared" si="141"/>
        <v>0</v>
      </c>
      <c r="S324" s="23">
        <f t="shared" si="141"/>
        <v>0</v>
      </c>
      <c r="T324" s="23">
        <f t="shared" si="141"/>
        <v>0</v>
      </c>
      <c r="U324" s="23">
        <f>SUM(U325+U326+U327+U328+U329+U330+U331+U332+U333+U334)</f>
        <v>64500</v>
      </c>
      <c r="V324" s="23">
        <f>SUM(V325+V326+V327+V328+V329+V330+V331+V332+V333+V334)</f>
        <v>73923</v>
      </c>
      <c r="W324" s="23">
        <f>SUM(W325+W326+W327+W328+W329+W330+W331+W332+W333+W334)</f>
        <v>24514</v>
      </c>
      <c r="X324" s="23">
        <f>SUM(X325+X326+X327+X328+X329+X330+X331+X332+X333+X334)</f>
        <v>3861</v>
      </c>
    </row>
    <row r="325" spans="1:24" ht="16.5" hidden="1">
      <c r="A325" s="8" t="s">
        <v>529</v>
      </c>
      <c r="B325" s="8" t="s">
        <v>530</v>
      </c>
      <c r="C325" s="33"/>
      <c r="D325" s="33"/>
      <c r="E325" s="33"/>
      <c r="F325" s="33">
        <v>4000</v>
      </c>
      <c r="G325" s="33">
        <v>4000</v>
      </c>
      <c r="H325" s="33"/>
      <c r="I325" s="33"/>
      <c r="J325" s="33"/>
      <c r="K325" s="33"/>
      <c r="L325" s="33">
        <v>12000</v>
      </c>
      <c r="M325" s="33">
        <v>12000</v>
      </c>
      <c r="N325" s="33"/>
      <c r="O325" s="33"/>
      <c r="P325" s="33"/>
      <c r="Q325" s="33"/>
      <c r="R325" s="33"/>
      <c r="S325" s="33"/>
      <c r="T325" s="33"/>
      <c r="U325" s="26">
        <f aca="true" t="shared" si="142" ref="U325:U334">SUM(C325+F325+I325+L325+O325+R325)</f>
        <v>16000</v>
      </c>
      <c r="V325" s="26">
        <f aca="true" t="shared" si="143" ref="V325:V334">SUM(D325+G325+J325+M325+P325+S325)</f>
        <v>16000</v>
      </c>
      <c r="W325" s="26">
        <f aca="true" t="shared" si="144" ref="W325:W334">SUM(E325+H325+N325+Q325+K325+T325)</f>
        <v>0</v>
      </c>
      <c r="X325" s="33">
        <v>54</v>
      </c>
    </row>
    <row r="326" spans="1:24" ht="16.5" hidden="1">
      <c r="A326" s="8" t="s">
        <v>531</v>
      </c>
      <c r="B326" s="8" t="s">
        <v>532</v>
      </c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26">
        <f t="shared" si="142"/>
        <v>0</v>
      </c>
      <c r="V326" s="26">
        <f t="shared" si="143"/>
        <v>0</v>
      </c>
      <c r="W326" s="26">
        <f t="shared" si="144"/>
        <v>0</v>
      </c>
      <c r="X326" s="33"/>
    </row>
    <row r="327" spans="1:24" ht="16.5" hidden="1">
      <c r="A327" s="8" t="s">
        <v>533</v>
      </c>
      <c r="B327" s="8" t="s">
        <v>534</v>
      </c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26">
        <f t="shared" si="142"/>
        <v>0</v>
      </c>
      <c r="V327" s="26">
        <f t="shared" si="143"/>
        <v>0</v>
      </c>
      <c r="W327" s="26">
        <f t="shared" si="144"/>
        <v>0</v>
      </c>
      <c r="X327" s="33"/>
    </row>
    <row r="328" spans="1:24" ht="16.5" hidden="1">
      <c r="A328" s="8" t="s">
        <v>535</v>
      </c>
      <c r="B328" s="8" t="s">
        <v>536</v>
      </c>
      <c r="C328" s="33"/>
      <c r="D328" s="33"/>
      <c r="E328" s="33"/>
      <c r="F328" s="33">
        <v>7000</v>
      </c>
      <c r="G328" s="33">
        <v>7000</v>
      </c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26">
        <f t="shared" si="142"/>
        <v>7000</v>
      </c>
      <c r="V328" s="26">
        <f t="shared" si="143"/>
        <v>7000</v>
      </c>
      <c r="W328" s="26">
        <f t="shared" si="144"/>
        <v>0</v>
      </c>
      <c r="X328" s="33"/>
    </row>
    <row r="329" spans="1:24" ht="16.5" hidden="1">
      <c r="A329" s="8" t="s">
        <v>537</v>
      </c>
      <c r="B329" s="8" t="s">
        <v>538</v>
      </c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26">
        <f t="shared" si="142"/>
        <v>0</v>
      </c>
      <c r="V329" s="26">
        <f t="shared" si="143"/>
        <v>0</v>
      </c>
      <c r="W329" s="26">
        <f t="shared" si="144"/>
        <v>0</v>
      </c>
      <c r="X329" s="33"/>
    </row>
    <row r="330" spans="1:24" ht="16.5" hidden="1">
      <c r="A330" s="8" t="s">
        <v>539</v>
      </c>
      <c r="B330" s="8" t="s">
        <v>540</v>
      </c>
      <c r="C330" s="33"/>
      <c r="D330" s="33"/>
      <c r="E330" s="33"/>
      <c r="F330" s="33">
        <v>5000</v>
      </c>
      <c r="G330" s="33">
        <v>5000</v>
      </c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26">
        <f t="shared" si="142"/>
        <v>5000</v>
      </c>
      <c r="V330" s="26">
        <f t="shared" si="143"/>
        <v>5000</v>
      </c>
      <c r="W330" s="26">
        <f t="shared" si="144"/>
        <v>0</v>
      </c>
      <c r="X330" s="33"/>
    </row>
    <row r="331" spans="1:24" ht="16.5" hidden="1">
      <c r="A331" s="8" t="s">
        <v>541</v>
      </c>
      <c r="B331" s="8" t="s">
        <v>542</v>
      </c>
      <c r="C331" s="33"/>
      <c r="D331" s="33"/>
      <c r="E331" s="33">
        <v>217</v>
      </c>
      <c r="F331" s="33">
        <v>1000</v>
      </c>
      <c r="G331" s="33">
        <v>1000</v>
      </c>
      <c r="H331" s="33"/>
      <c r="I331" s="33"/>
      <c r="J331" s="33"/>
      <c r="K331" s="33"/>
      <c r="L331" s="33">
        <v>32000</v>
      </c>
      <c r="M331" s="33">
        <v>32000</v>
      </c>
      <c r="N331" s="33">
        <v>11789</v>
      </c>
      <c r="O331" s="33"/>
      <c r="P331" s="33"/>
      <c r="Q331" s="33"/>
      <c r="R331" s="33"/>
      <c r="S331" s="33"/>
      <c r="T331" s="33"/>
      <c r="U331" s="26">
        <f t="shared" si="142"/>
        <v>33000</v>
      </c>
      <c r="V331" s="26">
        <f t="shared" si="143"/>
        <v>33000</v>
      </c>
      <c r="W331" s="26">
        <f t="shared" si="144"/>
        <v>12006</v>
      </c>
      <c r="X331" s="33">
        <v>1994</v>
      </c>
    </row>
    <row r="332" spans="1:24" ht="16.5" hidden="1">
      <c r="A332" s="8" t="s">
        <v>543</v>
      </c>
      <c r="B332" s="8" t="s">
        <v>544</v>
      </c>
      <c r="C332" s="33">
        <v>500</v>
      </c>
      <c r="D332" s="33">
        <v>1800</v>
      </c>
      <c r="E332" s="33">
        <v>2048</v>
      </c>
      <c r="F332" s="33"/>
      <c r="G332" s="33"/>
      <c r="H332" s="33"/>
      <c r="I332" s="33"/>
      <c r="J332" s="33">
        <v>2800</v>
      </c>
      <c r="K332" s="33">
        <v>2450</v>
      </c>
      <c r="L332" s="33"/>
      <c r="M332" s="33"/>
      <c r="N332" s="33"/>
      <c r="O332" s="33">
        <v>3000</v>
      </c>
      <c r="P332" s="33">
        <v>400</v>
      </c>
      <c r="Q332" s="33">
        <v>87</v>
      </c>
      <c r="R332" s="33"/>
      <c r="S332" s="33"/>
      <c r="T332" s="33"/>
      <c r="U332" s="26">
        <f t="shared" si="142"/>
        <v>3500</v>
      </c>
      <c r="V332" s="26">
        <f t="shared" si="143"/>
        <v>5000</v>
      </c>
      <c r="W332" s="26">
        <f t="shared" si="144"/>
        <v>4585</v>
      </c>
      <c r="X332" s="33">
        <v>1813</v>
      </c>
    </row>
    <row r="333" spans="1:25" ht="16.5" hidden="1">
      <c r="A333" s="8" t="s">
        <v>791</v>
      </c>
      <c r="B333" s="8" t="s">
        <v>792</v>
      </c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26">
        <f t="shared" si="142"/>
        <v>0</v>
      </c>
      <c r="V333" s="26">
        <f>SUM(D333+G333+J333+M333+P333+S333)</f>
        <v>0</v>
      </c>
      <c r="W333" s="26">
        <f>SUM(E333+H333+K333+N333+Q333+T333)</f>
        <v>0</v>
      </c>
      <c r="X333" s="33"/>
      <c r="Y333" s="38" t="s">
        <v>793</v>
      </c>
    </row>
    <row r="334" spans="1:24" ht="16.5" hidden="1">
      <c r="A334" s="8" t="s">
        <v>545</v>
      </c>
      <c r="B334" s="8" t="s">
        <v>546</v>
      </c>
      <c r="C334" s="33"/>
      <c r="D334" s="33">
        <v>7923</v>
      </c>
      <c r="E334" s="33">
        <v>7923</v>
      </c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26">
        <f t="shared" si="142"/>
        <v>0</v>
      </c>
      <c r="V334" s="26">
        <f t="shared" si="143"/>
        <v>7923</v>
      </c>
      <c r="W334" s="26">
        <f t="shared" si="144"/>
        <v>7923</v>
      </c>
      <c r="X334" s="33"/>
    </row>
    <row r="335" spans="1:24" ht="16.5">
      <c r="A335" s="7" t="s">
        <v>547</v>
      </c>
      <c r="B335" s="7" t="s">
        <v>548</v>
      </c>
      <c r="C335" s="23">
        <f>SUM(C336+C337+C339+C342+C346+C350+C352+C353+C354)</f>
        <v>472445</v>
      </c>
      <c r="D335" s="23">
        <f aca="true" t="shared" si="145" ref="D335:X335">SUM(D336+D337+D339+D342+D346+D350+D352+D353+D354)</f>
        <v>703295</v>
      </c>
      <c r="E335" s="23">
        <f t="shared" si="145"/>
        <v>597823</v>
      </c>
      <c r="F335" s="23">
        <f t="shared" si="145"/>
        <v>0</v>
      </c>
      <c r="G335" s="23">
        <f t="shared" si="145"/>
        <v>0</v>
      </c>
      <c r="H335" s="23">
        <f t="shared" si="145"/>
        <v>267</v>
      </c>
      <c r="I335" s="23">
        <f t="shared" si="145"/>
        <v>0</v>
      </c>
      <c r="J335" s="23">
        <f t="shared" si="145"/>
        <v>0</v>
      </c>
      <c r="K335" s="23">
        <f t="shared" si="145"/>
        <v>0</v>
      </c>
      <c r="L335" s="23">
        <f t="shared" si="145"/>
        <v>0</v>
      </c>
      <c r="M335" s="23">
        <f t="shared" si="145"/>
        <v>0</v>
      </c>
      <c r="N335" s="23">
        <f t="shared" si="145"/>
        <v>0</v>
      </c>
      <c r="O335" s="23">
        <f t="shared" si="145"/>
        <v>0</v>
      </c>
      <c r="P335" s="23">
        <f t="shared" si="145"/>
        <v>0</v>
      </c>
      <c r="Q335" s="23">
        <f t="shared" si="145"/>
        <v>0</v>
      </c>
      <c r="R335" s="23">
        <f t="shared" si="145"/>
        <v>0</v>
      </c>
      <c r="S335" s="23">
        <f t="shared" si="145"/>
        <v>0</v>
      </c>
      <c r="T335" s="23">
        <f t="shared" si="145"/>
        <v>0</v>
      </c>
      <c r="U335" s="32">
        <f t="shared" si="145"/>
        <v>472445</v>
      </c>
      <c r="V335" s="32">
        <f t="shared" si="145"/>
        <v>703295</v>
      </c>
      <c r="W335" s="32">
        <f t="shared" si="145"/>
        <v>598090</v>
      </c>
      <c r="X335" s="23">
        <f t="shared" si="145"/>
        <v>494</v>
      </c>
    </row>
    <row r="336" spans="1:24" ht="16.5" hidden="1">
      <c r="A336" s="8" t="s">
        <v>549</v>
      </c>
      <c r="B336" s="8" t="s">
        <v>550</v>
      </c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26">
        <f>SUM(C336+F336+I336+L336+O336+R336)</f>
        <v>0</v>
      </c>
      <c r="V336" s="26">
        <f>SUM(D336+G336+J336+M336+P336+S336)</f>
        <v>0</v>
      </c>
      <c r="W336" s="26">
        <f>SUM(E336+H336+N336+Q336+K336+T336)</f>
        <v>0</v>
      </c>
      <c r="X336" s="33"/>
    </row>
    <row r="337" spans="1:24" ht="16.5" hidden="1">
      <c r="A337" s="8" t="s">
        <v>551</v>
      </c>
      <c r="B337" s="8" t="s">
        <v>552</v>
      </c>
      <c r="C337" s="24">
        <f>SUM(C338)</f>
        <v>1000</v>
      </c>
      <c r="D337" s="24">
        <f aca="true" t="shared" si="146" ref="D337:X337">SUM(D338)</f>
        <v>1000</v>
      </c>
      <c r="E337" s="24">
        <f t="shared" si="146"/>
        <v>561</v>
      </c>
      <c r="F337" s="24">
        <f t="shared" si="146"/>
        <v>0</v>
      </c>
      <c r="G337" s="24">
        <f t="shared" si="146"/>
        <v>0</v>
      </c>
      <c r="H337" s="24">
        <f t="shared" si="146"/>
        <v>0</v>
      </c>
      <c r="I337" s="24">
        <f t="shared" si="146"/>
        <v>0</v>
      </c>
      <c r="J337" s="24">
        <f t="shared" si="146"/>
        <v>0</v>
      </c>
      <c r="K337" s="24">
        <f t="shared" si="146"/>
        <v>0</v>
      </c>
      <c r="L337" s="24">
        <f t="shared" si="146"/>
        <v>0</v>
      </c>
      <c r="M337" s="24">
        <f t="shared" si="146"/>
        <v>0</v>
      </c>
      <c r="N337" s="24">
        <f t="shared" si="146"/>
        <v>0</v>
      </c>
      <c r="O337" s="24">
        <f t="shared" si="146"/>
        <v>0</v>
      </c>
      <c r="P337" s="24">
        <f t="shared" si="146"/>
        <v>0</v>
      </c>
      <c r="Q337" s="24">
        <f t="shared" si="146"/>
        <v>0</v>
      </c>
      <c r="R337" s="24">
        <f t="shared" si="146"/>
        <v>0</v>
      </c>
      <c r="S337" s="24">
        <f t="shared" si="146"/>
        <v>0</v>
      </c>
      <c r="T337" s="24">
        <f t="shared" si="146"/>
        <v>0</v>
      </c>
      <c r="U337" s="31">
        <f t="shared" si="146"/>
        <v>1000</v>
      </c>
      <c r="V337" s="31">
        <f t="shared" si="146"/>
        <v>1000</v>
      </c>
      <c r="W337" s="31">
        <f t="shared" si="146"/>
        <v>561</v>
      </c>
      <c r="X337" s="24">
        <f t="shared" si="146"/>
        <v>0</v>
      </c>
    </row>
    <row r="338" spans="1:24" ht="16.5" hidden="1">
      <c r="A338" s="5" t="s">
        <v>553</v>
      </c>
      <c r="B338" s="5" t="s">
        <v>554</v>
      </c>
      <c r="C338" s="25">
        <v>1000</v>
      </c>
      <c r="D338" s="25">
        <v>1000</v>
      </c>
      <c r="E338" s="25">
        <v>561</v>
      </c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6">
        <f>SUM(C338+F338+I338+L338+O338+R338)</f>
        <v>1000</v>
      </c>
      <c r="V338" s="26">
        <f>SUM(D338+G338+J338+M338+P338+S338)</f>
        <v>1000</v>
      </c>
      <c r="W338" s="26">
        <f>SUM(E338+H338+N338+Q338+K338+T338)</f>
        <v>561</v>
      </c>
      <c r="X338" s="25"/>
    </row>
    <row r="339" spans="1:24" ht="16.5" hidden="1">
      <c r="A339" s="8" t="s">
        <v>555</v>
      </c>
      <c r="B339" s="8" t="s">
        <v>556</v>
      </c>
      <c r="C339" s="24">
        <f>SUM(C340+C341)</f>
        <v>4500</v>
      </c>
      <c r="D339" s="24">
        <f aca="true" t="shared" si="147" ref="D339:X339">SUM(D340+D341)</f>
        <v>4500</v>
      </c>
      <c r="E339" s="24">
        <f t="shared" si="147"/>
        <v>2579</v>
      </c>
      <c r="F339" s="24">
        <f t="shared" si="147"/>
        <v>0</v>
      </c>
      <c r="G339" s="24">
        <f t="shared" si="147"/>
        <v>0</v>
      </c>
      <c r="H339" s="24">
        <f t="shared" si="147"/>
        <v>0</v>
      </c>
      <c r="I339" s="24">
        <f t="shared" si="147"/>
        <v>0</v>
      </c>
      <c r="J339" s="24">
        <f t="shared" si="147"/>
        <v>0</v>
      </c>
      <c r="K339" s="24">
        <f t="shared" si="147"/>
        <v>0</v>
      </c>
      <c r="L339" s="24">
        <f t="shared" si="147"/>
        <v>0</v>
      </c>
      <c r="M339" s="24">
        <f t="shared" si="147"/>
        <v>0</v>
      </c>
      <c r="N339" s="24">
        <f t="shared" si="147"/>
        <v>0</v>
      </c>
      <c r="O339" s="24">
        <f t="shared" si="147"/>
        <v>0</v>
      </c>
      <c r="P339" s="24">
        <f t="shared" si="147"/>
        <v>0</v>
      </c>
      <c r="Q339" s="24">
        <f t="shared" si="147"/>
        <v>0</v>
      </c>
      <c r="R339" s="24">
        <f t="shared" si="147"/>
        <v>0</v>
      </c>
      <c r="S339" s="24">
        <f t="shared" si="147"/>
        <v>0</v>
      </c>
      <c r="T339" s="24">
        <f t="shared" si="147"/>
        <v>0</v>
      </c>
      <c r="U339" s="31">
        <f t="shared" si="147"/>
        <v>4500</v>
      </c>
      <c r="V339" s="31">
        <f t="shared" si="147"/>
        <v>4500</v>
      </c>
      <c r="W339" s="31">
        <f t="shared" si="147"/>
        <v>2579</v>
      </c>
      <c r="X339" s="24">
        <f t="shared" si="147"/>
        <v>0</v>
      </c>
    </row>
    <row r="340" spans="1:24" ht="16.5" hidden="1">
      <c r="A340" s="5" t="s">
        <v>557</v>
      </c>
      <c r="B340" s="5" t="s">
        <v>558</v>
      </c>
      <c r="C340" s="25">
        <v>3000</v>
      </c>
      <c r="D340" s="25">
        <v>3000</v>
      </c>
      <c r="E340" s="25">
        <v>2579</v>
      </c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6">
        <f>SUM(C340+F340+I340+L340+O340+R340)</f>
        <v>3000</v>
      </c>
      <c r="V340" s="26">
        <f>SUM(D340+G340+J340+M340+P340+S340)</f>
        <v>3000</v>
      </c>
      <c r="W340" s="26">
        <f>SUM(E340+H340+N340+Q340+K340+T340)</f>
        <v>2579</v>
      </c>
      <c r="X340" s="25"/>
    </row>
    <row r="341" spans="1:24" ht="16.5" hidden="1">
      <c r="A341" s="5" t="s">
        <v>559</v>
      </c>
      <c r="B341" s="5" t="s">
        <v>560</v>
      </c>
      <c r="C341" s="25">
        <v>1500</v>
      </c>
      <c r="D341" s="25">
        <v>1500</v>
      </c>
      <c r="E341" s="25">
        <v>0</v>
      </c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6">
        <f>SUM(C341+F341+I341+L341+O341+R341)</f>
        <v>1500</v>
      </c>
      <c r="V341" s="26">
        <f>SUM(D341+G341+J341+M341+P341+S341)</f>
        <v>1500</v>
      </c>
      <c r="W341" s="26">
        <f>SUM(E341+H341+N341+Q341+K341+T341)</f>
        <v>0</v>
      </c>
      <c r="X341" s="25"/>
    </row>
    <row r="342" spans="1:24" ht="16.5" hidden="1">
      <c r="A342" s="8" t="s">
        <v>561</v>
      </c>
      <c r="B342" s="8" t="s">
        <v>562</v>
      </c>
      <c r="C342" s="24">
        <f>SUM(C343+C344+C345)</f>
        <v>300000</v>
      </c>
      <c r="D342" s="24">
        <f aca="true" t="shared" si="148" ref="D342:X342">SUM(D343+D344+D345)</f>
        <v>470850</v>
      </c>
      <c r="E342" s="24">
        <f t="shared" si="148"/>
        <v>423574</v>
      </c>
      <c r="F342" s="24">
        <f t="shared" si="148"/>
        <v>0</v>
      </c>
      <c r="G342" s="24">
        <f t="shared" si="148"/>
        <v>0</v>
      </c>
      <c r="H342" s="24">
        <f t="shared" si="148"/>
        <v>0</v>
      </c>
      <c r="I342" s="24">
        <f t="shared" si="148"/>
        <v>0</v>
      </c>
      <c r="J342" s="24">
        <f t="shared" si="148"/>
        <v>0</v>
      </c>
      <c r="K342" s="24">
        <f t="shared" si="148"/>
        <v>0</v>
      </c>
      <c r="L342" s="24">
        <f t="shared" si="148"/>
        <v>0</v>
      </c>
      <c r="M342" s="24">
        <f t="shared" si="148"/>
        <v>0</v>
      </c>
      <c r="N342" s="24">
        <f t="shared" si="148"/>
        <v>0</v>
      </c>
      <c r="O342" s="24">
        <f t="shared" si="148"/>
        <v>0</v>
      </c>
      <c r="P342" s="24">
        <f t="shared" si="148"/>
        <v>0</v>
      </c>
      <c r="Q342" s="24">
        <f t="shared" si="148"/>
        <v>0</v>
      </c>
      <c r="R342" s="24">
        <f t="shared" si="148"/>
        <v>0</v>
      </c>
      <c r="S342" s="24">
        <f t="shared" si="148"/>
        <v>0</v>
      </c>
      <c r="T342" s="24">
        <f t="shared" si="148"/>
        <v>0</v>
      </c>
      <c r="U342" s="31">
        <f t="shared" si="148"/>
        <v>300000</v>
      </c>
      <c r="V342" s="31">
        <f t="shared" si="148"/>
        <v>470850</v>
      </c>
      <c r="W342" s="31">
        <f t="shared" si="148"/>
        <v>423574</v>
      </c>
      <c r="X342" s="24">
        <f t="shared" si="148"/>
        <v>0</v>
      </c>
    </row>
    <row r="343" spans="1:24" ht="16.5" hidden="1">
      <c r="A343" s="5" t="s">
        <v>563</v>
      </c>
      <c r="B343" s="5" t="s">
        <v>564</v>
      </c>
      <c r="C343" s="25">
        <v>300000</v>
      </c>
      <c r="D343" s="25">
        <v>470850</v>
      </c>
      <c r="E343" s="25">
        <v>423574</v>
      </c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6">
        <f aca="true" t="shared" si="149" ref="U343:V345">SUM(C343+F343+I343+L343+O343+R343)</f>
        <v>300000</v>
      </c>
      <c r="V343" s="26">
        <f t="shared" si="149"/>
        <v>470850</v>
      </c>
      <c r="W343" s="26">
        <f>SUM(E343+H343+N343+Q343+K343+T343)</f>
        <v>423574</v>
      </c>
      <c r="X343" s="25"/>
    </row>
    <row r="344" spans="1:24" ht="16.5" hidden="1">
      <c r="A344" s="5" t="s">
        <v>565</v>
      </c>
      <c r="B344" s="5" t="s">
        <v>566</v>
      </c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6">
        <f t="shared" si="149"/>
        <v>0</v>
      </c>
      <c r="V344" s="26">
        <f t="shared" si="149"/>
        <v>0</v>
      </c>
      <c r="W344" s="26">
        <f>SUM(E344+H344+N344+Q344+K344+T344)</f>
        <v>0</v>
      </c>
      <c r="X344" s="25"/>
    </row>
    <row r="345" spans="1:24" ht="16.5" hidden="1">
      <c r="A345" s="5" t="s">
        <v>567</v>
      </c>
      <c r="B345" s="5" t="s">
        <v>568</v>
      </c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6">
        <f t="shared" si="149"/>
        <v>0</v>
      </c>
      <c r="V345" s="26">
        <f t="shared" si="149"/>
        <v>0</v>
      </c>
      <c r="W345" s="26">
        <f>SUM(E345+H345+N345+Q345+K345+T345)</f>
        <v>0</v>
      </c>
      <c r="X345" s="25"/>
    </row>
    <row r="346" spans="1:24" ht="16.5" hidden="1">
      <c r="A346" s="8" t="s">
        <v>569</v>
      </c>
      <c r="B346" s="8" t="s">
        <v>570</v>
      </c>
      <c r="C346" s="24">
        <f>SUM(C347+C348+C349)</f>
        <v>0</v>
      </c>
      <c r="D346" s="24">
        <f aca="true" t="shared" si="150" ref="D346:X346">SUM(D347+D348+D349)</f>
        <v>0</v>
      </c>
      <c r="E346" s="24">
        <f t="shared" si="150"/>
        <v>0</v>
      </c>
      <c r="F346" s="24">
        <f t="shared" si="150"/>
        <v>0</v>
      </c>
      <c r="G346" s="24">
        <f t="shared" si="150"/>
        <v>0</v>
      </c>
      <c r="H346" s="24">
        <f t="shared" si="150"/>
        <v>0</v>
      </c>
      <c r="I346" s="24">
        <f t="shared" si="150"/>
        <v>0</v>
      </c>
      <c r="J346" s="24">
        <f t="shared" si="150"/>
        <v>0</v>
      </c>
      <c r="K346" s="24">
        <f t="shared" si="150"/>
        <v>0</v>
      </c>
      <c r="L346" s="24">
        <f t="shared" si="150"/>
        <v>0</v>
      </c>
      <c r="M346" s="24">
        <f t="shared" si="150"/>
        <v>0</v>
      </c>
      <c r="N346" s="24">
        <f t="shared" si="150"/>
        <v>0</v>
      </c>
      <c r="O346" s="24">
        <f t="shared" si="150"/>
        <v>0</v>
      </c>
      <c r="P346" s="24">
        <f t="shared" si="150"/>
        <v>0</v>
      </c>
      <c r="Q346" s="24">
        <f t="shared" si="150"/>
        <v>0</v>
      </c>
      <c r="R346" s="24">
        <f t="shared" si="150"/>
        <v>0</v>
      </c>
      <c r="S346" s="24">
        <f t="shared" si="150"/>
        <v>0</v>
      </c>
      <c r="T346" s="24">
        <f t="shared" si="150"/>
        <v>0</v>
      </c>
      <c r="U346" s="31">
        <f t="shared" si="150"/>
        <v>0</v>
      </c>
      <c r="V346" s="31">
        <f t="shared" si="150"/>
        <v>0</v>
      </c>
      <c r="W346" s="31">
        <f t="shared" si="150"/>
        <v>0</v>
      </c>
      <c r="X346" s="24">
        <f t="shared" si="150"/>
        <v>0</v>
      </c>
    </row>
    <row r="347" spans="1:24" ht="16.5" hidden="1">
      <c r="A347" s="5" t="s">
        <v>571</v>
      </c>
      <c r="B347" s="5" t="s">
        <v>564</v>
      </c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6">
        <f aca="true" t="shared" si="151" ref="U347:V349">SUM(C347+F347+I347+L347+O347+R347)</f>
        <v>0</v>
      </c>
      <c r="V347" s="26">
        <f t="shared" si="151"/>
        <v>0</v>
      </c>
      <c r="W347" s="26">
        <f>SUM(E347+H347+N347+Q347+K347+T347)</f>
        <v>0</v>
      </c>
      <c r="X347" s="25"/>
    </row>
    <row r="348" spans="1:24" ht="16.5" hidden="1">
      <c r="A348" s="5" t="s">
        <v>572</v>
      </c>
      <c r="B348" s="5" t="s">
        <v>566</v>
      </c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6">
        <f t="shared" si="151"/>
        <v>0</v>
      </c>
      <c r="V348" s="26">
        <f t="shared" si="151"/>
        <v>0</v>
      </c>
      <c r="W348" s="26">
        <f>SUM(E348+H348+N348+Q348+K348+T348)</f>
        <v>0</v>
      </c>
      <c r="X348" s="25"/>
    </row>
    <row r="349" spans="1:24" ht="16.5" hidden="1">
      <c r="A349" s="5" t="s">
        <v>573</v>
      </c>
      <c r="B349" s="5" t="s">
        <v>568</v>
      </c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6">
        <f t="shared" si="151"/>
        <v>0</v>
      </c>
      <c r="V349" s="26">
        <f t="shared" si="151"/>
        <v>0</v>
      </c>
      <c r="W349" s="26">
        <f>SUM(E349+H349+N349+Q349+K349+T349)</f>
        <v>0</v>
      </c>
      <c r="X349" s="25"/>
    </row>
    <row r="350" spans="1:24" ht="16.5" hidden="1">
      <c r="A350" s="8" t="s">
        <v>574</v>
      </c>
      <c r="B350" s="8" t="s">
        <v>575</v>
      </c>
      <c r="C350" s="24">
        <f>SUM(C351)</f>
        <v>1000</v>
      </c>
      <c r="D350" s="24">
        <f aca="true" t="shared" si="152" ref="D350:X350">SUM(D351)</f>
        <v>1000</v>
      </c>
      <c r="E350" s="24">
        <f t="shared" si="152"/>
        <v>267</v>
      </c>
      <c r="F350" s="24">
        <f t="shared" si="152"/>
        <v>0</v>
      </c>
      <c r="G350" s="24">
        <f t="shared" si="152"/>
        <v>0</v>
      </c>
      <c r="H350" s="24">
        <f t="shared" si="152"/>
        <v>0</v>
      </c>
      <c r="I350" s="24">
        <f t="shared" si="152"/>
        <v>0</v>
      </c>
      <c r="J350" s="24">
        <f t="shared" si="152"/>
        <v>0</v>
      </c>
      <c r="K350" s="24">
        <f t="shared" si="152"/>
        <v>0</v>
      </c>
      <c r="L350" s="24">
        <f t="shared" si="152"/>
        <v>0</v>
      </c>
      <c r="M350" s="24">
        <f t="shared" si="152"/>
        <v>0</v>
      </c>
      <c r="N350" s="24">
        <f t="shared" si="152"/>
        <v>0</v>
      </c>
      <c r="O350" s="24">
        <f t="shared" si="152"/>
        <v>0</v>
      </c>
      <c r="P350" s="24">
        <f t="shared" si="152"/>
        <v>0</v>
      </c>
      <c r="Q350" s="24">
        <f t="shared" si="152"/>
        <v>0</v>
      </c>
      <c r="R350" s="24">
        <f t="shared" si="152"/>
        <v>0</v>
      </c>
      <c r="S350" s="24">
        <f t="shared" si="152"/>
        <v>0</v>
      </c>
      <c r="T350" s="24">
        <f t="shared" si="152"/>
        <v>0</v>
      </c>
      <c r="U350" s="31">
        <f t="shared" si="152"/>
        <v>1000</v>
      </c>
      <c r="V350" s="31">
        <f t="shared" si="152"/>
        <v>1000</v>
      </c>
      <c r="W350" s="31">
        <f t="shared" si="152"/>
        <v>267</v>
      </c>
      <c r="X350" s="24">
        <f t="shared" si="152"/>
        <v>0</v>
      </c>
    </row>
    <row r="351" spans="1:24" ht="16.5" hidden="1">
      <c r="A351" s="5" t="s">
        <v>576</v>
      </c>
      <c r="B351" s="5" t="s">
        <v>577</v>
      </c>
      <c r="C351" s="25">
        <v>1000</v>
      </c>
      <c r="D351" s="25">
        <v>1000</v>
      </c>
      <c r="E351" s="25">
        <v>267</v>
      </c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6">
        <f aca="true" t="shared" si="153" ref="U351:V353">SUM(C351+F351+I351+L351+O351+R351)</f>
        <v>1000</v>
      </c>
      <c r="V351" s="26">
        <f t="shared" si="153"/>
        <v>1000</v>
      </c>
      <c r="W351" s="26">
        <f>SUM(E351+H351+N351+Q351+K351+T351)</f>
        <v>267</v>
      </c>
      <c r="X351" s="25"/>
    </row>
    <row r="352" spans="1:24" ht="16.5" hidden="1">
      <c r="A352" s="8" t="s">
        <v>578</v>
      </c>
      <c r="B352" s="8" t="s">
        <v>579</v>
      </c>
      <c r="C352" s="33">
        <v>2000</v>
      </c>
      <c r="D352" s="33">
        <v>2000</v>
      </c>
      <c r="E352" s="33">
        <v>2342</v>
      </c>
      <c r="F352" s="33"/>
      <c r="G352" s="33"/>
      <c r="H352" s="33">
        <v>267</v>
      </c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26">
        <f t="shared" si="153"/>
        <v>2000</v>
      </c>
      <c r="V352" s="26">
        <f t="shared" si="153"/>
        <v>2000</v>
      </c>
      <c r="W352" s="26">
        <f>SUM(E352+H352+N352+Q352+K352+T352)</f>
        <v>2609</v>
      </c>
      <c r="X352" s="33">
        <v>494</v>
      </c>
    </row>
    <row r="353" spans="1:24" ht="16.5" hidden="1">
      <c r="A353" s="8" t="s">
        <v>580</v>
      </c>
      <c r="B353" s="8" t="s">
        <v>581</v>
      </c>
      <c r="C353" s="33">
        <v>1000</v>
      </c>
      <c r="D353" s="33">
        <v>1000</v>
      </c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26">
        <f t="shared" si="153"/>
        <v>1000</v>
      </c>
      <c r="V353" s="26">
        <f t="shared" si="153"/>
        <v>1000</v>
      </c>
      <c r="W353" s="26">
        <f>SUM(E353+H353+N353+Q353+K353+T353)</f>
        <v>0</v>
      </c>
      <c r="X353" s="33"/>
    </row>
    <row r="354" spans="1:24" ht="16.5" hidden="1">
      <c r="A354" s="8" t="s">
        <v>582</v>
      </c>
      <c r="B354" s="8" t="s">
        <v>583</v>
      </c>
      <c r="C354" s="24">
        <f>SUM(C355+C356+C357)</f>
        <v>162945</v>
      </c>
      <c r="D354" s="24">
        <f aca="true" t="shared" si="154" ref="D354:X354">SUM(D355+D356+D357)</f>
        <v>222945</v>
      </c>
      <c r="E354" s="24">
        <f t="shared" si="154"/>
        <v>168500</v>
      </c>
      <c r="F354" s="24">
        <f t="shared" si="154"/>
        <v>0</v>
      </c>
      <c r="G354" s="24">
        <f t="shared" si="154"/>
        <v>0</v>
      </c>
      <c r="H354" s="24">
        <f t="shared" si="154"/>
        <v>0</v>
      </c>
      <c r="I354" s="24">
        <f t="shared" si="154"/>
        <v>0</v>
      </c>
      <c r="J354" s="24">
        <f t="shared" si="154"/>
        <v>0</v>
      </c>
      <c r="K354" s="24">
        <f t="shared" si="154"/>
        <v>0</v>
      </c>
      <c r="L354" s="24">
        <f t="shared" si="154"/>
        <v>0</v>
      </c>
      <c r="M354" s="24">
        <f t="shared" si="154"/>
        <v>0</v>
      </c>
      <c r="N354" s="24">
        <f t="shared" si="154"/>
        <v>0</v>
      </c>
      <c r="O354" s="24">
        <f t="shared" si="154"/>
        <v>0</v>
      </c>
      <c r="P354" s="24">
        <f t="shared" si="154"/>
        <v>0</v>
      </c>
      <c r="Q354" s="24">
        <f t="shared" si="154"/>
        <v>0</v>
      </c>
      <c r="R354" s="24">
        <f t="shared" si="154"/>
        <v>0</v>
      </c>
      <c r="S354" s="24">
        <f t="shared" si="154"/>
        <v>0</v>
      </c>
      <c r="T354" s="24">
        <f t="shared" si="154"/>
        <v>0</v>
      </c>
      <c r="U354" s="31">
        <f>SUM(U355+U356+U357)</f>
        <v>162945</v>
      </c>
      <c r="V354" s="31">
        <f t="shared" si="154"/>
        <v>222945</v>
      </c>
      <c r="W354" s="31">
        <f t="shared" si="154"/>
        <v>168500</v>
      </c>
      <c r="X354" s="24">
        <f t="shared" si="154"/>
        <v>0</v>
      </c>
    </row>
    <row r="355" spans="1:24" ht="16.5" hidden="1">
      <c r="A355" s="5" t="s">
        <v>584</v>
      </c>
      <c r="B355" s="5" t="s">
        <v>585</v>
      </c>
      <c r="C355" s="25">
        <v>122945</v>
      </c>
      <c r="D355" s="25">
        <v>182945</v>
      </c>
      <c r="E355" s="25">
        <v>148500</v>
      </c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6">
        <f aca="true" t="shared" si="155" ref="U355:U360">SUM(C355+F355+I355+L355+O355+R355)</f>
        <v>122945</v>
      </c>
      <c r="V355" s="26">
        <f aca="true" t="shared" si="156" ref="V355:V360">SUM(D355+G355+J355+M355+P355+S355)</f>
        <v>182945</v>
      </c>
      <c r="W355" s="26">
        <f aca="true" t="shared" si="157" ref="W355:W360">SUM(E355+H355+N355+Q355+K355+T355)</f>
        <v>148500</v>
      </c>
      <c r="X355" s="25"/>
    </row>
    <row r="356" spans="1:24" ht="16.5" hidden="1">
      <c r="A356" s="5" t="s">
        <v>586</v>
      </c>
      <c r="B356" s="5" t="s">
        <v>587</v>
      </c>
      <c r="C356" s="25">
        <v>40000</v>
      </c>
      <c r="D356" s="25">
        <v>40000</v>
      </c>
      <c r="E356" s="25">
        <v>20000</v>
      </c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6">
        <f t="shared" si="155"/>
        <v>40000</v>
      </c>
      <c r="V356" s="26">
        <f t="shared" si="156"/>
        <v>40000</v>
      </c>
      <c r="W356" s="26">
        <f t="shared" si="157"/>
        <v>20000</v>
      </c>
      <c r="X356" s="25"/>
    </row>
    <row r="357" spans="1:24" ht="16.5" hidden="1">
      <c r="A357" s="5" t="s">
        <v>588</v>
      </c>
      <c r="B357" s="5" t="s">
        <v>589</v>
      </c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6">
        <f t="shared" si="155"/>
        <v>0</v>
      </c>
      <c r="V357" s="26">
        <f t="shared" si="156"/>
        <v>0</v>
      </c>
      <c r="W357" s="26">
        <f t="shared" si="157"/>
        <v>0</v>
      </c>
      <c r="X357" s="25"/>
    </row>
    <row r="358" spans="1:24" ht="16.5">
      <c r="A358" s="7" t="s">
        <v>590</v>
      </c>
      <c r="B358" s="7" t="s">
        <v>591</v>
      </c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26">
        <f t="shared" si="155"/>
        <v>0</v>
      </c>
      <c r="V358" s="26">
        <f t="shared" si="156"/>
        <v>0</v>
      </c>
      <c r="W358" s="26">
        <f t="shared" si="157"/>
        <v>0</v>
      </c>
      <c r="X358" s="33"/>
    </row>
    <row r="359" spans="1:24" ht="16.5">
      <c r="A359" s="7" t="s">
        <v>592</v>
      </c>
      <c r="B359" s="7" t="s">
        <v>593</v>
      </c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26">
        <f t="shared" si="155"/>
        <v>0</v>
      </c>
      <c r="V359" s="26">
        <f t="shared" si="156"/>
        <v>0</v>
      </c>
      <c r="W359" s="26">
        <f t="shared" si="157"/>
        <v>0</v>
      </c>
      <c r="X359" s="33"/>
    </row>
    <row r="360" spans="1:24" ht="16.5">
      <c r="A360" s="7" t="s">
        <v>594</v>
      </c>
      <c r="B360" s="7" t="s">
        <v>595</v>
      </c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26">
        <f t="shared" si="155"/>
        <v>0</v>
      </c>
      <c r="V360" s="26">
        <f t="shared" si="156"/>
        <v>0</v>
      </c>
      <c r="W360" s="26">
        <f t="shared" si="157"/>
        <v>0</v>
      </c>
      <c r="X360" s="33"/>
    </row>
    <row r="361" spans="1:24" ht="16.5">
      <c r="A361" s="7" t="s">
        <v>596</v>
      </c>
      <c r="B361" s="7" t="s">
        <v>597</v>
      </c>
      <c r="C361" s="32">
        <f>C362+C363</f>
        <v>0</v>
      </c>
      <c r="D361" s="32">
        <f aca="true" t="shared" si="158" ref="D361:T361">D362+D363</f>
        <v>0</v>
      </c>
      <c r="E361" s="32">
        <f t="shared" si="158"/>
        <v>0</v>
      </c>
      <c r="F361" s="32">
        <f t="shared" si="158"/>
        <v>0</v>
      </c>
      <c r="G361" s="32">
        <f t="shared" si="158"/>
        <v>0</v>
      </c>
      <c r="H361" s="32">
        <f t="shared" si="158"/>
        <v>0</v>
      </c>
      <c r="I361" s="32">
        <f t="shared" si="158"/>
        <v>0</v>
      </c>
      <c r="J361" s="32">
        <f t="shared" si="158"/>
        <v>0</v>
      </c>
      <c r="K361" s="32">
        <f t="shared" si="158"/>
        <v>0</v>
      </c>
      <c r="L361" s="32">
        <f t="shared" si="158"/>
        <v>0</v>
      </c>
      <c r="M361" s="32">
        <f t="shared" si="158"/>
        <v>0</v>
      </c>
      <c r="N361" s="32">
        <f t="shared" si="158"/>
        <v>0</v>
      </c>
      <c r="O361" s="32">
        <f t="shared" si="158"/>
        <v>0</v>
      </c>
      <c r="P361" s="32">
        <f t="shared" si="158"/>
        <v>0</v>
      </c>
      <c r="Q361" s="32">
        <f t="shared" si="158"/>
        <v>0</v>
      </c>
      <c r="R361" s="32">
        <f t="shared" si="158"/>
        <v>0</v>
      </c>
      <c r="S361" s="32">
        <f t="shared" si="158"/>
        <v>0</v>
      </c>
      <c r="T361" s="32">
        <f t="shared" si="158"/>
        <v>0</v>
      </c>
      <c r="U361" s="32">
        <f>U362+U363</f>
        <v>0</v>
      </c>
      <c r="V361" s="32">
        <f>V362+V363</f>
        <v>0</v>
      </c>
      <c r="W361" s="32">
        <f>W362+W363</f>
        <v>0</v>
      </c>
      <c r="X361" s="32">
        <f>X362+X363</f>
        <v>0</v>
      </c>
    </row>
    <row r="362" spans="1:24" ht="16.5" hidden="1">
      <c r="A362" s="8" t="s">
        <v>783</v>
      </c>
      <c r="B362" s="8" t="s">
        <v>784</v>
      </c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26">
        <f>SUM(C362+F362+I362+L362+O362+R362)</f>
        <v>0</v>
      </c>
      <c r="V362" s="26">
        <f>SUM(D362+G362+J362+M362+P362+S362)</f>
        <v>0</v>
      </c>
      <c r="W362" s="26">
        <f>SUM(E362+H362+N362+Q362+K362+T362)</f>
        <v>0</v>
      </c>
      <c r="X362" s="33"/>
    </row>
    <row r="363" spans="1:25" ht="16.5" hidden="1">
      <c r="A363" s="8" t="s">
        <v>794</v>
      </c>
      <c r="B363" s="8" t="s">
        <v>795</v>
      </c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26">
        <f>SUM(C363+F363+I363+L363+O363+R363)</f>
        <v>0</v>
      </c>
      <c r="V363" s="26">
        <f>SUM(D363+G363+J363+M363+P363+S363)</f>
        <v>0</v>
      </c>
      <c r="W363" s="26">
        <f>SUM(E363+H363+K363+N363+Q363+T363)</f>
        <v>0</v>
      </c>
      <c r="X363" s="33"/>
      <c r="Y363" s="38" t="s">
        <v>793</v>
      </c>
    </row>
    <row r="364" spans="1:24" ht="16.5">
      <c r="A364" s="6" t="s">
        <v>598</v>
      </c>
      <c r="B364" s="6" t="s">
        <v>599</v>
      </c>
      <c r="C364" s="22">
        <f>SUM(C365)</f>
        <v>0</v>
      </c>
      <c r="D364" s="22">
        <f aca="true" t="shared" si="159" ref="D364:X364">SUM(D365)</f>
        <v>0</v>
      </c>
      <c r="E364" s="22">
        <f t="shared" si="159"/>
        <v>0</v>
      </c>
      <c r="F364" s="22">
        <f t="shared" si="159"/>
        <v>0</v>
      </c>
      <c r="G364" s="22">
        <f t="shared" si="159"/>
        <v>0</v>
      </c>
      <c r="H364" s="22">
        <f t="shared" si="159"/>
        <v>0</v>
      </c>
      <c r="I364" s="22">
        <f t="shared" si="159"/>
        <v>0</v>
      </c>
      <c r="J364" s="22">
        <f t="shared" si="159"/>
        <v>0</v>
      </c>
      <c r="K364" s="22">
        <f t="shared" si="159"/>
        <v>0</v>
      </c>
      <c r="L364" s="22">
        <f t="shared" si="159"/>
        <v>0</v>
      </c>
      <c r="M364" s="22">
        <f t="shared" si="159"/>
        <v>0</v>
      </c>
      <c r="N364" s="22">
        <f t="shared" si="159"/>
        <v>0</v>
      </c>
      <c r="O364" s="22">
        <f t="shared" si="159"/>
        <v>0</v>
      </c>
      <c r="P364" s="22">
        <f t="shared" si="159"/>
        <v>0</v>
      </c>
      <c r="Q364" s="22">
        <f t="shared" si="159"/>
        <v>0</v>
      </c>
      <c r="R364" s="22">
        <f t="shared" si="159"/>
        <v>0</v>
      </c>
      <c r="S364" s="22">
        <f t="shared" si="159"/>
        <v>0</v>
      </c>
      <c r="T364" s="22">
        <f t="shared" si="159"/>
        <v>0</v>
      </c>
      <c r="U364" s="34">
        <f t="shared" si="159"/>
        <v>0</v>
      </c>
      <c r="V364" s="34">
        <f t="shared" si="159"/>
        <v>0</v>
      </c>
      <c r="W364" s="34">
        <f t="shared" si="159"/>
        <v>0</v>
      </c>
      <c r="X364" s="22">
        <f t="shared" si="159"/>
        <v>0</v>
      </c>
    </row>
    <row r="365" spans="1:24" ht="16.5">
      <c r="A365" s="7" t="s">
        <v>600</v>
      </c>
      <c r="B365" s="7" t="s">
        <v>601</v>
      </c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26">
        <f>SUM(C365+F365+I365+L365+O365+R365)</f>
        <v>0</v>
      </c>
      <c r="V365" s="26">
        <f>SUM(D365+G365+J365+M365+P365+S365)</f>
        <v>0</v>
      </c>
      <c r="W365" s="26">
        <f>SUM(E365+H365+N365+Q365+K365+T365)</f>
        <v>0</v>
      </c>
      <c r="X365" s="33"/>
    </row>
    <row r="366" spans="1:24" ht="16.5">
      <c r="A366" s="6" t="s">
        <v>602</v>
      </c>
      <c r="B366" s="6" t="s">
        <v>603</v>
      </c>
      <c r="C366" s="22">
        <f>SUM(C367+C368+C369)</f>
        <v>3000</v>
      </c>
      <c r="D366" s="22">
        <f aca="true" t="shared" si="160" ref="D366:X366">SUM(D367+D368+D369)</f>
        <v>3500</v>
      </c>
      <c r="E366" s="22">
        <f t="shared" si="160"/>
        <v>2306</v>
      </c>
      <c r="F366" s="22">
        <f t="shared" si="160"/>
        <v>0</v>
      </c>
      <c r="G366" s="22">
        <f t="shared" si="160"/>
        <v>0</v>
      </c>
      <c r="H366" s="22">
        <f t="shared" si="160"/>
        <v>0</v>
      </c>
      <c r="I366" s="22">
        <f t="shared" si="160"/>
        <v>0</v>
      </c>
      <c r="J366" s="22">
        <f t="shared" si="160"/>
        <v>0</v>
      </c>
      <c r="K366" s="22">
        <f t="shared" si="160"/>
        <v>0</v>
      </c>
      <c r="L366" s="22">
        <f t="shared" si="160"/>
        <v>0</v>
      </c>
      <c r="M366" s="22">
        <f t="shared" si="160"/>
        <v>0</v>
      </c>
      <c r="N366" s="22">
        <f t="shared" si="160"/>
        <v>0</v>
      </c>
      <c r="O366" s="22">
        <f t="shared" si="160"/>
        <v>0</v>
      </c>
      <c r="P366" s="22">
        <f t="shared" si="160"/>
        <v>0</v>
      </c>
      <c r="Q366" s="22">
        <f t="shared" si="160"/>
        <v>0</v>
      </c>
      <c r="R366" s="22">
        <f t="shared" si="160"/>
        <v>0</v>
      </c>
      <c r="S366" s="22">
        <f t="shared" si="160"/>
        <v>0</v>
      </c>
      <c r="T366" s="22">
        <f t="shared" si="160"/>
        <v>0</v>
      </c>
      <c r="U366" s="34">
        <f t="shared" si="160"/>
        <v>3000</v>
      </c>
      <c r="V366" s="34">
        <f t="shared" si="160"/>
        <v>3500</v>
      </c>
      <c r="W366" s="34">
        <f t="shared" si="160"/>
        <v>2306</v>
      </c>
      <c r="X366" s="22">
        <f t="shared" si="160"/>
        <v>0</v>
      </c>
    </row>
    <row r="367" spans="1:24" ht="16.5">
      <c r="A367" s="7" t="s">
        <v>604</v>
      </c>
      <c r="B367" s="7" t="s">
        <v>605</v>
      </c>
      <c r="C367" s="33">
        <v>2000</v>
      </c>
      <c r="D367" s="33">
        <v>2500</v>
      </c>
      <c r="E367" s="33">
        <v>2220</v>
      </c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26">
        <f>SUM(C367+F367+I367+L367+O367+R367)</f>
        <v>2000</v>
      </c>
      <c r="V367" s="26">
        <f>SUM(D367+G367+J367+M367+P367+S367)</f>
        <v>2500</v>
      </c>
      <c r="W367" s="26">
        <f>SUM(E367+H367+N367+Q367+K367+T367)</f>
        <v>2220</v>
      </c>
      <c r="X367" s="33"/>
    </row>
    <row r="368" spans="1:24" ht="16.5">
      <c r="A368" s="7" t="s">
        <v>606</v>
      </c>
      <c r="B368" s="7" t="s">
        <v>607</v>
      </c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26">
        <f>SUM(C368+F368+I368+L368+O368+R368)</f>
        <v>0</v>
      </c>
      <c r="V368" s="26">
        <f>SUM(D368+G368+J368+M368+P368+S368)</f>
        <v>0</v>
      </c>
      <c r="W368" s="26">
        <f>SUM(E368+H368+N368+Q368+K368+T368)</f>
        <v>0</v>
      </c>
      <c r="X368" s="33"/>
    </row>
    <row r="369" spans="1:24" ht="16.5">
      <c r="A369" s="7" t="s">
        <v>608</v>
      </c>
      <c r="B369" s="7" t="s">
        <v>609</v>
      </c>
      <c r="C369" s="23">
        <f>SUM(C370+C371+C372)</f>
        <v>1000</v>
      </c>
      <c r="D369" s="23">
        <f aca="true" t="shared" si="161" ref="D369:X369">SUM(D370+D371+D372)</f>
        <v>1000</v>
      </c>
      <c r="E369" s="23">
        <f t="shared" si="161"/>
        <v>86</v>
      </c>
      <c r="F369" s="23">
        <f t="shared" si="161"/>
        <v>0</v>
      </c>
      <c r="G369" s="23">
        <f t="shared" si="161"/>
        <v>0</v>
      </c>
      <c r="H369" s="23">
        <f t="shared" si="161"/>
        <v>0</v>
      </c>
      <c r="I369" s="23">
        <f t="shared" si="161"/>
        <v>0</v>
      </c>
      <c r="J369" s="23">
        <f t="shared" si="161"/>
        <v>0</v>
      </c>
      <c r="K369" s="23">
        <f t="shared" si="161"/>
        <v>0</v>
      </c>
      <c r="L369" s="23">
        <f t="shared" si="161"/>
        <v>0</v>
      </c>
      <c r="M369" s="23">
        <f t="shared" si="161"/>
        <v>0</v>
      </c>
      <c r="N369" s="23">
        <f t="shared" si="161"/>
        <v>0</v>
      </c>
      <c r="O369" s="23">
        <f t="shared" si="161"/>
        <v>0</v>
      </c>
      <c r="P369" s="23">
        <f t="shared" si="161"/>
        <v>0</v>
      </c>
      <c r="Q369" s="23">
        <f t="shared" si="161"/>
        <v>0</v>
      </c>
      <c r="R369" s="23">
        <f t="shared" si="161"/>
        <v>0</v>
      </c>
      <c r="S369" s="23">
        <f t="shared" si="161"/>
        <v>0</v>
      </c>
      <c r="T369" s="23">
        <f t="shared" si="161"/>
        <v>0</v>
      </c>
      <c r="U369" s="23">
        <f t="shared" si="161"/>
        <v>1000</v>
      </c>
      <c r="V369" s="23">
        <f t="shared" si="161"/>
        <v>1000</v>
      </c>
      <c r="W369" s="23">
        <f t="shared" si="161"/>
        <v>86</v>
      </c>
      <c r="X369" s="23">
        <f t="shared" si="161"/>
        <v>0</v>
      </c>
    </row>
    <row r="370" spans="1:24" ht="16.5" hidden="1">
      <c r="A370" s="8" t="s">
        <v>610</v>
      </c>
      <c r="B370" s="8" t="s">
        <v>611</v>
      </c>
      <c r="C370" s="33">
        <v>1000</v>
      </c>
      <c r="D370" s="33">
        <v>1000</v>
      </c>
      <c r="E370" s="33">
        <v>86</v>
      </c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26">
        <f aca="true" t="shared" si="162" ref="U370:V372">SUM(C370+F370+I370+L370+O370+R370)</f>
        <v>1000</v>
      </c>
      <c r="V370" s="26">
        <f t="shared" si="162"/>
        <v>1000</v>
      </c>
      <c r="W370" s="26">
        <f>SUM(E370+H370+N370+Q370+K370+T370)</f>
        <v>86</v>
      </c>
      <c r="X370" s="33"/>
    </row>
    <row r="371" spans="1:25" ht="16.5" hidden="1">
      <c r="A371" s="8" t="s">
        <v>796</v>
      </c>
      <c r="B371" s="8" t="s">
        <v>797</v>
      </c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26">
        <f t="shared" si="162"/>
        <v>0</v>
      </c>
      <c r="V371" s="26">
        <f t="shared" si="162"/>
        <v>0</v>
      </c>
      <c r="W371" s="26">
        <f>SUM(E371+H371+K371+N371+Q371+T371)</f>
        <v>0</v>
      </c>
      <c r="X371" s="33"/>
      <c r="Y371" s="38" t="s">
        <v>793</v>
      </c>
    </row>
    <row r="372" spans="1:24" ht="16.5" hidden="1">
      <c r="A372" s="8" t="s">
        <v>612</v>
      </c>
      <c r="B372" s="8" t="s">
        <v>613</v>
      </c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26">
        <f t="shared" si="162"/>
        <v>0</v>
      </c>
      <c r="V372" s="26">
        <f t="shared" si="162"/>
        <v>0</v>
      </c>
      <c r="W372" s="26">
        <f>SUM(E372+H372+N372+Q372+K372+T372)</f>
        <v>0</v>
      </c>
      <c r="X372" s="33"/>
    </row>
    <row r="373" spans="1:24" ht="16.5">
      <c r="A373" s="6" t="s">
        <v>614</v>
      </c>
      <c r="B373" s="6" t="s">
        <v>615</v>
      </c>
      <c r="C373" s="22">
        <f>SUM(C374+C375+C376+C377+C378+C382+C385+C388)</f>
        <v>5000</v>
      </c>
      <c r="D373" s="22">
        <f aca="true" t="shared" si="163" ref="D373:X373">SUM(D374+D375+D376+D377+D378+D382+D385+D388)</f>
        <v>12500</v>
      </c>
      <c r="E373" s="22">
        <f t="shared" si="163"/>
        <v>4436</v>
      </c>
      <c r="F373" s="22">
        <f t="shared" si="163"/>
        <v>0</v>
      </c>
      <c r="G373" s="22">
        <f t="shared" si="163"/>
        <v>0</v>
      </c>
      <c r="H373" s="22">
        <f t="shared" si="163"/>
        <v>0</v>
      </c>
      <c r="I373" s="22">
        <f t="shared" si="163"/>
        <v>0</v>
      </c>
      <c r="J373" s="22">
        <f t="shared" si="163"/>
        <v>0</v>
      </c>
      <c r="K373" s="22">
        <f t="shared" si="163"/>
        <v>2865</v>
      </c>
      <c r="L373" s="22">
        <f t="shared" si="163"/>
        <v>0</v>
      </c>
      <c r="M373" s="22">
        <f t="shared" si="163"/>
        <v>0</v>
      </c>
      <c r="N373" s="22">
        <f t="shared" si="163"/>
        <v>0</v>
      </c>
      <c r="O373" s="22">
        <f t="shared" si="163"/>
        <v>0</v>
      </c>
      <c r="P373" s="22">
        <f t="shared" si="163"/>
        <v>0</v>
      </c>
      <c r="Q373" s="22">
        <f t="shared" si="163"/>
        <v>0</v>
      </c>
      <c r="R373" s="22">
        <f t="shared" si="163"/>
        <v>0</v>
      </c>
      <c r="S373" s="22">
        <f t="shared" si="163"/>
        <v>0</v>
      </c>
      <c r="T373" s="22">
        <f t="shared" si="163"/>
        <v>0</v>
      </c>
      <c r="U373" s="34">
        <f t="shared" si="163"/>
        <v>5000</v>
      </c>
      <c r="V373" s="34">
        <f t="shared" si="163"/>
        <v>12500</v>
      </c>
      <c r="W373" s="34">
        <f t="shared" si="163"/>
        <v>7301</v>
      </c>
      <c r="X373" s="22">
        <f t="shared" si="163"/>
        <v>232</v>
      </c>
    </row>
    <row r="374" spans="1:24" ht="16.5">
      <c r="A374" s="7" t="s">
        <v>616</v>
      </c>
      <c r="B374" s="7" t="s">
        <v>617</v>
      </c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26">
        <f aca="true" t="shared" si="164" ref="U374:V377">SUM(C374+F374+I374+L374+O374+R374)</f>
        <v>0</v>
      </c>
      <c r="V374" s="26">
        <f t="shared" si="164"/>
        <v>0</v>
      </c>
      <c r="W374" s="26">
        <f>SUM(E374+H374+N374+Q374+K374+T374)</f>
        <v>0</v>
      </c>
      <c r="X374" s="33"/>
    </row>
    <row r="375" spans="1:24" ht="16.5">
      <c r="A375" s="7" t="s">
        <v>618</v>
      </c>
      <c r="B375" s="7" t="s">
        <v>619</v>
      </c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26">
        <f t="shared" si="164"/>
        <v>0</v>
      </c>
      <c r="V375" s="26">
        <f t="shared" si="164"/>
        <v>0</v>
      </c>
      <c r="W375" s="26">
        <f>SUM(E375+H375+N375+Q375+K375+T375)</f>
        <v>0</v>
      </c>
      <c r="X375" s="33"/>
    </row>
    <row r="376" spans="1:24" ht="16.5">
      <c r="A376" s="7" t="s">
        <v>620</v>
      </c>
      <c r="B376" s="7" t="s">
        <v>621</v>
      </c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26">
        <f t="shared" si="164"/>
        <v>0</v>
      </c>
      <c r="V376" s="26">
        <f t="shared" si="164"/>
        <v>0</v>
      </c>
      <c r="W376" s="26">
        <f>SUM(E376+H376+N376+Q376+K376+T376)</f>
        <v>0</v>
      </c>
      <c r="X376" s="33"/>
    </row>
    <row r="377" spans="1:24" ht="16.5">
      <c r="A377" s="7" t="s">
        <v>622</v>
      </c>
      <c r="B377" s="7" t="s">
        <v>623</v>
      </c>
      <c r="C377" s="33">
        <v>1500</v>
      </c>
      <c r="D377" s="33">
        <v>4000</v>
      </c>
      <c r="E377" s="33">
        <v>505</v>
      </c>
      <c r="F377" s="33"/>
      <c r="G377" s="33"/>
      <c r="H377" s="33"/>
      <c r="I377" s="33"/>
      <c r="J377" s="33"/>
      <c r="K377" s="33">
        <v>2865</v>
      </c>
      <c r="L377" s="33"/>
      <c r="M377" s="33"/>
      <c r="N377" s="33"/>
      <c r="O377" s="33"/>
      <c r="P377" s="33"/>
      <c r="Q377" s="33"/>
      <c r="R377" s="33"/>
      <c r="S377" s="33"/>
      <c r="T377" s="33"/>
      <c r="U377" s="26">
        <f t="shared" si="164"/>
        <v>1500</v>
      </c>
      <c r="V377" s="26">
        <f t="shared" si="164"/>
        <v>4000</v>
      </c>
      <c r="W377" s="26">
        <f>SUM(E377+H377+N377+Q377+K377+T377)</f>
        <v>3370</v>
      </c>
      <c r="X377" s="33"/>
    </row>
    <row r="378" spans="1:24" ht="16.5">
      <c r="A378" s="7" t="s">
        <v>624</v>
      </c>
      <c r="B378" s="7" t="s">
        <v>625</v>
      </c>
      <c r="C378" s="23">
        <f>SUM(C379+C380+C381)</f>
        <v>3500</v>
      </c>
      <c r="D378" s="23">
        <f aca="true" t="shared" si="165" ref="D378:X378">SUM(D379+D380+D381)</f>
        <v>3500</v>
      </c>
      <c r="E378" s="23">
        <f t="shared" si="165"/>
        <v>1577</v>
      </c>
      <c r="F378" s="23">
        <f t="shared" si="165"/>
        <v>0</v>
      </c>
      <c r="G378" s="23">
        <f t="shared" si="165"/>
        <v>0</v>
      </c>
      <c r="H378" s="23">
        <f t="shared" si="165"/>
        <v>0</v>
      </c>
      <c r="I378" s="23">
        <f t="shared" si="165"/>
        <v>0</v>
      </c>
      <c r="J378" s="23">
        <f t="shared" si="165"/>
        <v>0</v>
      </c>
      <c r="K378" s="23">
        <f t="shared" si="165"/>
        <v>0</v>
      </c>
      <c r="L378" s="23">
        <f t="shared" si="165"/>
        <v>0</v>
      </c>
      <c r="M378" s="23">
        <f t="shared" si="165"/>
        <v>0</v>
      </c>
      <c r="N378" s="23">
        <f t="shared" si="165"/>
        <v>0</v>
      </c>
      <c r="O378" s="23">
        <f t="shared" si="165"/>
        <v>0</v>
      </c>
      <c r="P378" s="23">
        <f t="shared" si="165"/>
        <v>0</v>
      </c>
      <c r="Q378" s="23">
        <f t="shared" si="165"/>
        <v>0</v>
      </c>
      <c r="R378" s="23">
        <f t="shared" si="165"/>
        <v>0</v>
      </c>
      <c r="S378" s="23">
        <f t="shared" si="165"/>
        <v>0</v>
      </c>
      <c r="T378" s="23">
        <f t="shared" si="165"/>
        <v>0</v>
      </c>
      <c r="U378" s="32">
        <f t="shared" si="165"/>
        <v>3500</v>
      </c>
      <c r="V378" s="32">
        <f t="shared" si="165"/>
        <v>3500</v>
      </c>
      <c r="W378" s="32">
        <f t="shared" si="165"/>
        <v>1577</v>
      </c>
      <c r="X378" s="23">
        <f t="shared" si="165"/>
        <v>92</v>
      </c>
    </row>
    <row r="379" spans="1:24" ht="16.5" hidden="1">
      <c r="A379" s="8" t="s">
        <v>626</v>
      </c>
      <c r="B379" s="8" t="s">
        <v>627</v>
      </c>
      <c r="C379" s="33">
        <v>1500</v>
      </c>
      <c r="D379" s="33">
        <v>1500</v>
      </c>
      <c r="E379" s="33">
        <v>1140</v>
      </c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26">
        <f aca="true" t="shared" si="166" ref="U379:V381">SUM(C379+F379+I379+L379+O379+R379)</f>
        <v>1500</v>
      </c>
      <c r="V379" s="26">
        <f t="shared" si="166"/>
        <v>1500</v>
      </c>
      <c r="W379" s="26">
        <f>SUM(E379+H379+N379+Q379+K379+T379)</f>
        <v>1140</v>
      </c>
      <c r="X379" s="33"/>
    </row>
    <row r="380" spans="1:24" ht="16.5" hidden="1">
      <c r="A380" s="8" t="s">
        <v>628</v>
      </c>
      <c r="B380" s="8" t="s">
        <v>629</v>
      </c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26">
        <f t="shared" si="166"/>
        <v>0</v>
      </c>
      <c r="V380" s="26">
        <f t="shared" si="166"/>
        <v>0</v>
      </c>
      <c r="W380" s="26">
        <f>SUM(E380+H380+N380+Q380+K380+T380)</f>
        <v>0</v>
      </c>
      <c r="X380" s="33"/>
    </row>
    <row r="381" spans="1:24" ht="16.5" hidden="1">
      <c r="A381" s="8" t="s">
        <v>630</v>
      </c>
      <c r="B381" s="8" t="s">
        <v>325</v>
      </c>
      <c r="C381" s="33">
        <v>2000</v>
      </c>
      <c r="D381" s="33">
        <v>2000</v>
      </c>
      <c r="E381" s="33">
        <v>437</v>
      </c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26">
        <f t="shared" si="166"/>
        <v>2000</v>
      </c>
      <c r="V381" s="26">
        <f t="shared" si="166"/>
        <v>2000</v>
      </c>
      <c r="W381" s="26">
        <f>SUM(E381+H381+N381+Q381+K381+T381)</f>
        <v>437</v>
      </c>
      <c r="X381" s="33">
        <v>92</v>
      </c>
    </row>
    <row r="382" spans="1:24" ht="16.5">
      <c r="A382" s="7" t="s">
        <v>631</v>
      </c>
      <c r="B382" s="7" t="s">
        <v>632</v>
      </c>
      <c r="C382" s="23">
        <f>SUM(C383+C384)</f>
        <v>0</v>
      </c>
      <c r="D382" s="23">
        <f aca="true" t="shared" si="167" ref="D382:X382">SUM(D383+D384)</f>
        <v>2000</v>
      </c>
      <c r="E382" s="23">
        <f t="shared" si="167"/>
        <v>106</v>
      </c>
      <c r="F382" s="23">
        <f t="shared" si="167"/>
        <v>0</v>
      </c>
      <c r="G382" s="23">
        <f t="shared" si="167"/>
        <v>0</v>
      </c>
      <c r="H382" s="23">
        <f t="shared" si="167"/>
        <v>0</v>
      </c>
      <c r="I382" s="23">
        <f t="shared" si="167"/>
        <v>0</v>
      </c>
      <c r="J382" s="23">
        <f t="shared" si="167"/>
        <v>0</v>
      </c>
      <c r="K382" s="23">
        <f t="shared" si="167"/>
        <v>0</v>
      </c>
      <c r="L382" s="23">
        <f t="shared" si="167"/>
        <v>0</v>
      </c>
      <c r="M382" s="23">
        <f t="shared" si="167"/>
        <v>0</v>
      </c>
      <c r="N382" s="23">
        <f t="shared" si="167"/>
        <v>0</v>
      </c>
      <c r="O382" s="23">
        <f t="shared" si="167"/>
        <v>0</v>
      </c>
      <c r="P382" s="23">
        <f t="shared" si="167"/>
        <v>0</v>
      </c>
      <c r="Q382" s="23">
        <f t="shared" si="167"/>
        <v>0</v>
      </c>
      <c r="R382" s="23">
        <f t="shared" si="167"/>
        <v>0</v>
      </c>
      <c r="S382" s="23">
        <f t="shared" si="167"/>
        <v>0</v>
      </c>
      <c r="T382" s="23">
        <f t="shared" si="167"/>
        <v>0</v>
      </c>
      <c r="U382" s="32">
        <f t="shared" si="167"/>
        <v>0</v>
      </c>
      <c r="V382" s="32">
        <f t="shared" si="167"/>
        <v>2000</v>
      </c>
      <c r="W382" s="32">
        <f t="shared" si="167"/>
        <v>106</v>
      </c>
      <c r="X382" s="23">
        <f t="shared" si="167"/>
        <v>0</v>
      </c>
    </row>
    <row r="383" spans="1:24" ht="16.5" hidden="1">
      <c r="A383" s="8" t="s">
        <v>633</v>
      </c>
      <c r="B383" s="8" t="s">
        <v>634</v>
      </c>
      <c r="C383" s="33"/>
      <c r="D383" s="33">
        <v>2000</v>
      </c>
      <c r="E383" s="33">
        <v>106</v>
      </c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26">
        <f>SUM(C383+F383+I383+L383+O383+R383)</f>
        <v>0</v>
      </c>
      <c r="V383" s="26">
        <f>SUM(D383+G383+J383+M383+P383+S383)</f>
        <v>2000</v>
      </c>
      <c r="W383" s="26">
        <f>SUM(E383+H383+N383+Q383+K383+T383)</f>
        <v>106</v>
      </c>
      <c r="X383" s="33"/>
    </row>
    <row r="384" spans="1:24" ht="16.5" hidden="1">
      <c r="A384" s="8" t="s">
        <v>635</v>
      </c>
      <c r="B384" s="8" t="s">
        <v>636</v>
      </c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26">
        <f>SUM(C384+F384+I384+L384+O384+R384)</f>
        <v>0</v>
      </c>
      <c r="V384" s="26">
        <f>SUM(D384+G384+J384+M384+P384+S384)</f>
        <v>0</v>
      </c>
      <c r="W384" s="26">
        <f>SUM(E384+H384+N384+Q384+K384+T384)</f>
        <v>0</v>
      </c>
      <c r="X384" s="33"/>
    </row>
    <row r="385" spans="1:24" ht="16.5">
      <c r="A385" s="7" t="s">
        <v>637</v>
      </c>
      <c r="B385" s="7" t="s">
        <v>638</v>
      </c>
      <c r="C385" s="23">
        <f>SUM(C386+C387)</f>
        <v>0</v>
      </c>
      <c r="D385" s="23">
        <f aca="true" t="shared" si="168" ref="D385:X385">SUM(D386+D387)</f>
        <v>3000</v>
      </c>
      <c r="E385" s="23">
        <f t="shared" si="168"/>
        <v>2248</v>
      </c>
      <c r="F385" s="23">
        <f t="shared" si="168"/>
        <v>0</v>
      </c>
      <c r="G385" s="23">
        <f t="shared" si="168"/>
        <v>0</v>
      </c>
      <c r="H385" s="23">
        <f t="shared" si="168"/>
        <v>0</v>
      </c>
      <c r="I385" s="23">
        <f t="shared" si="168"/>
        <v>0</v>
      </c>
      <c r="J385" s="23">
        <f t="shared" si="168"/>
        <v>0</v>
      </c>
      <c r="K385" s="23">
        <f t="shared" si="168"/>
        <v>0</v>
      </c>
      <c r="L385" s="23">
        <f t="shared" si="168"/>
        <v>0</v>
      </c>
      <c r="M385" s="23">
        <f t="shared" si="168"/>
        <v>0</v>
      </c>
      <c r="N385" s="23">
        <f t="shared" si="168"/>
        <v>0</v>
      </c>
      <c r="O385" s="23">
        <f t="shared" si="168"/>
        <v>0</v>
      </c>
      <c r="P385" s="23">
        <f t="shared" si="168"/>
        <v>0</v>
      </c>
      <c r="Q385" s="23">
        <f t="shared" si="168"/>
        <v>0</v>
      </c>
      <c r="R385" s="23">
        <f t="shared" si="168"/>
        <v>0</v>
      </c>
      <c r="S385" s="23">
        <f t="shared" si="168"/>
        <v>0</v>
      </c>
      <c r="T385" s="23">
        <f t="shared" si="168"/>
        <v>0</v>
      </c>
      <c r="U385" s="32">
        <f t="shared" si="168"/>
        <v>0</v>
      </c>
      <c r="V385" s="32">
        <f t="shared" si="168"/>
        <v>3000</v>
      </c>
      <c r="W385" s="32">
        <f t="shared" si="168"/>
        <v>2248</v>
      </c>
      <c r="X385" s="23">
        <f t="shared" si="168"/>
        <v>140</v>
      </c>
    </row>
    <row r="386" spans="1:24" ht="16.5" hidden="1">
      <c r="A386" s="8" t="s">
        <v>639</v>
      </c>
      <c r="B386" s="8" t="s">
        <v>640</v>
      </c>
      <c r="C386" s="33"/>
      <c r="D386" s="33">
        <v>3000</v>
      </c>
      <c r="E386" s="33">
        <v>2248</v>
      </c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26">
        <f aca="true" t="shared" si="169" ref="U386:V388">SUM(C386+F386+I386+L386+O386+R386)</f>
        <v>0</v>
      </c>
      <c r="V386" s="26">
        <f t="shared" si="169"/>
        <v>3000</v>
      </c>
      <c r="W386" s="26">
        <f>SUM(E386+H386+N386+Q386+K386+T386)</f>
        <v>2248</v>
      </c>
      <c r="X386" s="33">
        <v>140</v>
      </c>
    </row>
    <row r="387" spans="1:24" ht="16.5" hidden="1">
      <c r="A387" s="8" t="s">
        <v>641</v>
      </c>
      <c r="B387" s="8" t="s">
        <v>642</v>
      </c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26">
        <f t="shared" si="169"/>
        <v>0</v>
      </c>
      <c r="V387" s="26">
        <f t="shared" si="169"/>
        <v>0</v>
      </c>
      <c r="W387" s="26">
        <f>SUM(E387+H387+N387+Q387+K387+T387)</f>
        <v>0</v>
      </c>
      <c r="X387" s="33"/>
    </row>
    <row r="388" spans="1:24" ht="16.5">
      <c r="A388" s="7" t="s">
        <v>643</v>
      </c>
      <c r="B388" s="7" t="s">
        <v>644</v>
      </c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26">
        <f t="shared" si="169"/>
        <v>0</v>
      </c>
      <c r="V388" s="26">
        <f t="shared" si="169"/>
        <v>0</v>
      </c>
      <c r="W388" s="26">
        <f>SUM(E388+H388+N388+Q388+K388+T388)</f>
        <v>0</v>
      </c>
      <c r="X388" s="33"/>
    </row>
    <row r="389" spans="1:24" ht="16.5">
      <c r="A389" s="6" t="s">
        <v>645</v>
      </c>
      <c r="B389" s="6" t="s">
        <v>646</v>
      </c>
      <c r="C389" s="22">
        <f>SUM(C390+C395+C396+C397)</f>
        <v>0</v>
      </c>
      <c r="D389" s="22">
        <f aca="true" t="shared" si="170" ref="D389:X389">SUM(D390+D395+D396+D397)</f>
        <v>0</v>
      </c>
      <c r="E389" s="22">
        <f t="shared" si="170"/>
        <v>0</v>
      </c>
      <c r="F389" s="22">
        <f t="shared" si="170"/>
        <v>0</v>
      </c>
      <c r="G389" s="22">
        <f t="shared" si="170"/>
        <v>0</v>
      </c>
      <c r="H389" s="22">
        <f t="shared" si="170"/>
        <v>0</v>
      </c>
      <c r="I389" s="22">
        <f t="shared" si="170"/>
        <v>0</v>
      </c>
      <c r="J389" s="22">
        <f t="shared" si="170"/>
        <v>0</v>
      </c>
      <c r="K389" s="22">
        <f t="shared" si="170"/>
        <v>0</v>
      </c>
      <c r="L389" s="22">
        <f t="shared" si="170"/>
        <v>0</v>
      </c>
      <c r="M389" s="22">
        <f t="shared" si="170"/>
        <v>0</v>
      </c>
      <c r="N389" s="22">
        <f t="shared" si="170"/>
        <v>0</v>
      </c>
      <c r="O389" s="22">
        <f t="shared" si="170"/>
        <v>0</v>
      </c>
      <c r="P389" s="22">
        <f t="shared" si="170"/>
        <v>0</v>
      </c>
      <c r="Q389" s="22">
        <f t="shared" si="170"/>
        <v>0</v>
      </c>
      <c r="R389" s="22">
        <f t="shared" si="170"/>
        <v>0</v>
      </c>
      <c r="S389" s="22">
        <f t="shared" si="170"/>
        <v>0</v>
      </c>
      <c r="T389" s="22">
        <f t="shared" si="170"/>
        <v>0</v>
      </c>
      <c r="U389" s="34">
        <f t="shared" si="170"/>
        <v>0</v>
      </c>
      <c r="V389" s="34">
        <f t="shared" si="170"/>
        <v>0</v>
      </c>
      <c r="W389" s="34">
        <f t="shared" si="170"/>
        <v>0</v>
      </c>
      <c r="X389" s="22">
        <f t="shared" si="170"/>
        <v>0</v>
      </c>
    </row>
    <row r="390" spans="1:24" ht="16.5">
      <c r="A390" s="7" t="s">
        <v>647</v>
      </c>
      <c r="B390" s="7" t="s">
        <v>648</v>
      </c>
      <c r="C390" s="23">
        <f>SUM(C391+C392+C393+C394)</f>
        <v>0</v>
      </c>
      <c r="D390" s="23">
        <f aca="true" t="shared" si="171" ref="D390:X390">SUM(D391+D392+D393+D394)</f>
        <v>0</v>
      </c>
      <c r="E390" s="23">
        <f t="shared" si="171"/>
        <v>0</v>
      </c>
      <c r="F390" s="23">
        <f t="shared" si="171"/>
        <v>0</v>
      </c>
      <c r="G390" s="23">
        <f t="shared" si="171"/>
        <v>0</v>
      </c>
      <c r="H390" s="23">
        <f t="shared" si="171"/>
        <v>0</v>
      </c>
      <c r="I390" s="23">
        <f t="shared" si="171"/>
        <v>0</v>
      </c>
      <c r="J390" s="23">
        <f t="shared" si="171"/>
        <v>0</v>
      </c>
      <c r="K390" s="23">
        <f t="shared" si="171"/>
        <v>0</v>
      </c>
      <c r="L390" s="23">
        <f t="shared" si="171"/>
        <v>0</v>
      </c>
      <c r="M390" s="23">
        <f t="shared" si="171"/>
        <v>0</v>
      </c>
      <c r="N390" s="23">
        <f t="shared" si="171"/>
        <v>0</v>
      </c>
      <c r="O390" s="23">
        <f t="shared" si="171"/>
        <v>0</v>
      </c>
      <c r="P390" s="23">
        <f t="shared" si="171"/>
        <v>0</v>
      </c>
      <c r="Q390" s="23">
        <f t="shared" si="171"/>
        <v>0</v>
      </c>
      <c r="R390" s="23">
        <f t="shared" si="171"/>
        <v>0</v>
      </c>
      <c r="S390" s="23">
        <f t="shared" si="171"/>
        <v>0</v>
      </c>
      <c r="T390" s="23">
        <f t="shared" si="171"/>
        <v>0</v>
      </c>
      <c r="U390" s="32">
        <f t="shared" si="171"/>
        <v>0</v>
      </c>
      <c r="V390" s="32">
        <f t="shared" si="171"/>
        <v>0</v>
      </c>
      <c r="W390" s="32">
        <f t="shared" si="171"/>
        <v>0</v>
      </c>
      <c r="X390" s="23">
        <f t="shared" si="171"/>
        <v>0</v>
      </c>
    </row>
    <row r="391" spans="1:24" ht="16.5" hidden="1">
      <c r="A391" s="8" t="s">
        <v>649</v>
      </c>
      <c r="B391" s="8" t="s">
        <v>650</v>
      </c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26">
        <f aca="true" t="shared" si="172" ref="U391:U397">SUM(C391+F391+I391+L391+O391+R391)</f>
        <v>0</v>
      </c>
      <c r="V391" s="26">
        <f aca="true" t="shared" si="173" ref="V391:V397">SUM(D391+G391+J391+M391+P391+S391)</f>
        <v>0</v>
      </c>
      <c r="W391" s="26">
        <f aca="true" t="shared" si="174" ref="W391:W397">SUM(E391+H391+N391+Q391+K391+T391)</f>
        <v>0</v>
      </c>
      <c r="X391" s="33"/>
    </row>
    <row r="392" spans="1:24" ht="16.5" hidden="1">
      <c r="A392" s="8" t="s">
        <v>651</v>
      </c>
      <c r="B392" s="8" t="s">
        <v>652</v>
      </c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26">
        <f t="shared" si="172"/>
        <v>0</v>
      </c>
      <c r="V392" s="26">
        <f t="shared" si="173"/>
        <v>0</v>
      </c>
      <c r="W392" s="26">
        <f t="shared" si="174"/>
        <v>0</v>
      </c>
      <c r="X392" s="33"/>
    </row>
    <row r="393" spans="1:24" ht="16.5" hidden="1">
      <c r="A393" s="8" t="s">
        <v>747</v>
      </c>
      <c r="B393" s="8" t="s">
        <v>748</v>
      </c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26">
        <f t="shared" si="172"/>
        <v>0</v>
      </c>
      <c r="V393" s="26">
        <f t="shared" si="173"/>
        <v>0</v>
      </c>
      <c r="W393" s="26">
        <f t="shared" si="174"/>
        <v>0</v>
      </c>
      <c r="X393" s="33"/>
    </row>
    <row r="394" spans="1:24" ht="16.5" hidden="1">
      <c r="A394" s="8" t="s">
        <v>653</v>
      </c>
      <c r="B394" s="8" t="s">
        <v>400</v>
      </c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26">
        <f t="shared" si="172"/>
        <v>0</v>
      </c>
      <c r="V394" s="26">
        <f t="shared" si="173"/>
        <v>0</v>
      </c>
      <c r="W394" s="26">
        <f t="shared" si="174"/>
        <v>0</v>
      </c>
      <c r="X394" s="33"/>
    </row>
    <row r="395" spans="1:24" ht="16.5">
      <c r="A395" s="7" t="s">
        <v>654</v>
      </c>
      <c r="B395" s="7" t="s">
        <v>655</v>
      </c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26">
        <f t="shared" si="172"/>
        <v>0</v>
      </c>
      <c r="V395" s="26">
        <f t="shared" si="173"/>
        <v>0</v>
      </c>
      <c r="W395" s="26">
        <f t="shared" si="174"/>
        <v>0</v>
      </c>
      <c r="X395" s="33"/>
    </row>
    <row r="396" spans="1:24" ht="16.5">
      <c r="A396" s="7" t="s">
        <v>656</v>
      </c>
      <c r="B396" s="7" t="s">
        <v>657</v>
      </c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26">
        <f t="shared" si="172"/>
        <v>0</v>
      </c>
      <c r="V396" s="26">
        <f t="shared" si="173"/>
        <v>0</v>
      </c>
      <c r="W396" s="26">
        <f t="shared" si="174"/>
        <v>0</v>
      </c>
      <c r="X396" s="33"/>
    </row>
    <row r="397" spans="1:24" ht="16.5">
      <c r="A397" s="7" t="s">
        <v>658</v>
      </c>
      <c r="B397" s="7" t="s">
        <v>659</v>
      </c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26">
        <f t="shared" si="172"/>
        <v>0</v>
      </c>
      <c r="V397" s="26">
        <f t="shared" si="173"/>
        <v>0</v>
      </c>
      <c r="W397" s="26">
        <f t="shared" si="174"/>
        <v>0</v>
      </c>
      <c r="X397" s="33"/>
    </row>
    <row r="398" spans="1:24" ht="16.5">
      <c r="A398" s="6" t="s">
        <v>660</v>
      </c>
      <c r="B398" s="6" t="s">
        <v>661</v>
      </c>
      <c r="C398" s="22">
        <f>SUM(C399+C402+C411)</f>
        <v>20000</v>
      </c>
      <c r="D398" s="22">
        <f aca="true" t="shared" si="175" ref="D398:X398">SUM(D399+D402+D411)</f>
        <v>489333</v>
      </c>
      <c r="E398" s="22">
        <f t="shared" si="175"/>
        <v>61910</v>
      </c>
      <c r="F398" s="22">
        <f t="shared" si="175"/>
        <v>2000</v>
      </c>
      <c r="G398" s="22">
        <f t="shared" si="175"/>
        <v>2000</v>
      </c>
      <c r="H398" s="22">
        <f t="shared" si="175"/>
        <v>0</v>
      </c>
      <c r="I398" s="22">
        <f t="shared" si="175"/>
        <v>0</v>
      </c>
      <c r="J398" s="22">
        <f t="shared" si="175"/>
        <v>0</v>
      </c>
      <c r="K398" s="22">
        <f t="shared" si="175"/>
        <v>0</v>
      </c>
      <c r="L398" s="22">
        <f t="shared" si="175"/>
        <v>0</v>
      </c>
      <c r="M398" s="22">
        <f t="shared" si="175"/>
        <v>0</v>
      </c>
      <c r="N398" s="22">
        <f t="shared" si="175"/>
        <v>0</v>
      </c>
      <c r="O398" s="22">
        <f t="shared" si="175"/>
        <v>0</v>
      </c>
      <c r="P398" s="22">
        <f t="shared" si="175"/>
        <v>0</v>
      </c>
      <c r="Q398" s="22">
        <f t="shared" si="175"/>
        <v>0</v>
      </c>
      <c r="R398" s="22">
        <f t="shared" si="175"/>
        <v>0</v>
      </c>
      <c r="S398" s="22">
        <f t="shared" si="175"/>
        <v>0</v>
      </c>
      <c r="T398" s="22">
        <f t="shared" si="175"/>
        <v>0</v>
      </c>
      <c r="U398" s="34">
        <f t="shared" si="175"/>
        <v>22000</v>
      </c>
      <c r="V398" s="34">
        <f t="shared" si="175"/>
        <v>491333</v>
      </c>
      <c r="W398" s="34">
        <f t="shared" si="175"/>
        <v>61910</v>
      </c>
      <c r="X398" s="22">
        <f t="shared" si="175"/>
        <v>0</v>
      </c>
    </row>
    <row r="399" spans="1:24" ht="16.5">
      <c r="A399" s="7" t="s">
        <v>662</v>
      </c>
      <c r="B399" s="7" t="s">
        <v>663</v>
      </c>
      <c r="C399" s="23">
        <f>SUM(C400+C401)</f>
        <v>0</v>
      </c>
      <c r="D399" s="23">
        <f aca="true" t="shared" si="176" ref="D399:X399">SUM(D400+D401)</f>
        <v>8200</v>
      </c>
      <c r="E399" s="23">
        <f t="shared" si="176"/>
        <v>1000</v>
      </c>
      <c r="F399" s="23">
        <f t="shared" si="176"/>
        <v>2000</v>
      </c>
      <c r="G399" s="23">
        <f t="shared" si="176"/>
        <v>2000</v>
      </c>
      <c r="H399" s="23">
        <f t="shared" si="176"/>
        <v>0</v>
      </c>
      <c r="I399" s="23">
        <f t="shared" si="176"/>
        <v>0</v>
      </c>
      <c r="J399" s="23">
        <f t="shared" si="176"/>
        <v>0</v>
      </c>
      <c r="K399" s="23">
        <f t="shared" si="176"/>
        <v>0</v>
      </c>
      <c r="L399" s="23">
        <f t="shared" si="176"/>
        <v>0</v>
      </c>
      <c r="M399" s="23">
        <f t="shared" si="176"/>
        <v>0</v>
      </c>
      <c r="N399" s="23">
        <f t="shared" si="176"/>
        <v>0</v>
      </c>
      <c r="O399" s="23">
        <f t="shared" si="176"/>
        <v>0</v>
      </c>
      <c r="P399" s="23">
        <f t="shared" si="176"/>
        <v>0</v>
      </c>
      <c r="Q399" s="23">
        <f t="shared" si="176"/>
        <v>0</v>
      </c>
      <c r="R399" s="23">
        <f t="shared" si="176"/>
        <v>0</v>
      </c>
      <c r="S399" s="23">
        <f t="shared" si="176"/>
        <v>0</v>
      </c>
      <c r="T399" s="23">
        <f t="shared" si="176"/>
        <v>0</v>
      </c>
      <c r="U399" s="32">
        <f t="shared" si="176"/>
        <v>2000</v>
      </c>
      <c r="V399" s="32">
        <f t="shared" si="176"/>
        <v>10200</v>
      </c>
      <c r="W399" s="32">
        <f t="shared" si="176"/>
        <v>1000</v>
      </c>
      <c r="X399" s="23">
        <f t="shared" si="176"/>
        <v>0</v>
      </c>
    </row>
    <row r="400" spans="1:24" ht="16.5" hidden="1">
      <c r="A400" s="8" t="s">
        <v>664</v>
      </c>
      <c r="B400" s="8" t="s">
        <v>665</v>
      </c>
      <c r="C400" s="33"/>
      <c r="D400" s="33">
        <v>4200</v>
      </c>
      <c r="E400" s="33">
        <v>1000</v>
      </c>
      <c r="F400" s="33">
        <v>2000</v>
      </c>
      <c r="G400" s="33">
        <v>2000</v>
      </c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26">
        <f>SUM(C400+F400+I400+L400+O400+R400)</f>
        <v>2000</v>
      </c>
      <c r="V400" s="26">
        <f>SUM(D400+G400+J400+M400+P400+S400)</f>
        <v>6200</v>
      </c>
      <c r="W400" s="26">
        <f>SUM(E400+H400+N400+Q400+K400+T400)</f>
        <v>1000</v>
      </c>
      <c r="X400" s="33"/>
    </row>
    <row r="401" spans="1:24" ht="16.5" hidden="1">
      <c r="A401" s="8" t="s">
        <v>666</v>
      </c>
      <c r="B401" s="8" t="s">
        <v>667</v>
      </c>
      <c r="C401" s="33"/>
      <c r="D401" s="33">
        <v>4000</v>
      </c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26">
        <f>SUM(C401+F401+I401+L401+O401+R401)</f>
        <v>0</v>
      </c>
      <c r="V401" s="26">
        <f>SUM(D401+G401+J401+M401+P401+S401)</f>
        <v>4000</v>
      </c>
      <c r="W401" s="26">
        <f>SUM(E401+H401+N401+Q401+K401+T401)</f>
        <v>0</v>
      </c>
      <c r="X401" s="33"/>
    </row>
    <row r="402" spans="1:24" ht="16.5">
      <c r="A402" s="7" t="s">
        <v>668</v>
      </c>
      <c r="B402" s="7" t="s">
        <v>669</v>
      </c>
      <c r="C402" s="23">
        <f>SUM(C403+C404+C405+C406+C407+C408+C409+C410)</f>
        <v>20000</v>
      </c>
      <c r="D402" s="23">
        <f aca="true" t="shared" si="177" ref="D402:X402">SUM(D403+D404+D405+D406+D407+D408+D409+D410)</f>
        <v>481133</v>
      </c>
      <c r="E402" s="23">
        <f t="shared" si="177"/>
        <v>60910</v>
      </c>
      <c r="F402" s="23">
        <f t="shared" si="177"/>
        <v>0</v>
      </c>
      <c r="G402" s="23">
        <f t="shared" si="177"/>
        <v>0</v>
      </c>
      <c r="H402" s="23">
        <f t="shared" si="177"/>
        <v>0</v>
      </c>
      <c r="I402" s="23">
        <f t="shared" si="177"/>
        <v>0</v>
      </c>
      <c r="J402" s="23">
        <f t="shared" si="177"/>
        <v>0</v>
      </c>
      <c r="K402" s="23">
        <f t="shared" si="177"/>
        <v>0</v>
      </c>
      <c r="L402" s="23">
        <f t="shared" si="177"/>
        <v>0</v>
      </c>
      <c r="M402" s="23">
        <f t="shared" si="177"/>
        <v>0</v>
      </c>
      <c r="N402" s="23">
        <f t="shared" si="177"/>
        <v>0</v>
      </c>
      <c r="O402" s="23">
        <f t="shared" si="177"/>
        <v>0</v>
      </c>
      <c r="P402" s="23">
        <f t="shared" si="177"/>
        <v>0</v>
      </c>
      <c r="Q402" s="23">
        <f t="shared" si="177"/>
        <v>0</v>
      </c>
      <c r="R402" s="23">
        <f t="shared" si="177"/>
        <v>0</v>
      </c>
      <c r="S402" s="23">
        <f t="shared" si="177"/>
        <v>0</v>
      </c>
      <c r="T402" s="23">
        <f t="shared" si="177"/>
        <v>0</v>
      </c>
      <c r="U402" s="32">
        <f t="shared" si="177"/>
        <v>20000</v>
      </c>
      <c r="V402" s="32">
        <f t="shared" si="177"/>
        <v>481133</v>
      </c>
      <c r="W402" s="32">
        <f t="shared" si="177"/>
        <v>60910</v>
      </c>
      <c r="X402" s="23">
        <f t="shared" si="177"/>
        <v>0</v>
      </c>
    </row>
    <row r="403" spans="1:24" ht="16.5" hidden="1">
      <c r="A403" s="8" t="s">
        <v>670</v>
      </c>
      <c r="B403" s="8" t="s">
        <v>665</v>
      </c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26">
        <f aca="true" t="shared" si="178" ref="U403:U410">SUM(C403+F403+I403+L403+O403+R403)</f>
        <v>0</v>
      </c>
      <c r="V403" s="26">
        <f aca="true" t="shared" si="179" ref="V403:V410">SUM(D403+G403+J403+M403+P403+S403)</f>
        <v>0</v>
      </c>
      <c r="W403" s="26">
        <f aca="true" t="shared" si="180" ref="W403:W410">SUM(E403+H403+N403+Q403+K403+T403)</f>
        <v>0</v>
      </c>
      <c r="X403" s="33"/>
    </row>
    <row r="404" spans="1:24" ht="16.5" hidden="1">
      <c r="A404" s="8" t="s">
        <v>671</v>
      </c>
      <c r="B404" s="8" t="s">
        <v>667</v>
      </c>
      <c r="C404" s="33"/>
      <c r="D404" s="33">
        <v>61240</v>
      </c>
      <c r="E404" s="33">
        <v>8397</v>
      </c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26">
        <f t="shared" si="178"/>
        <v>0</v>
      </c>
      <c r="V404" s="26">
        <f t="shared" si="179"/>
        <v>61240</v>
      </c>
      <c r="W404" s="26">
        <f t="shared" si="180"/>
        <v>8397</v>
      </c>
      <c r="X404" s="33"/>
    </row>
    <row r="405" spans="1:24" ht="16.5" hidden="1">
      <c r="A405" s="8" t="s">
        <v>672</v>
      </c>
      <c r="B405" s="8" t="s">
        <v>673</v>
      </c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26">
        <f t="shared" si="178"/>
        <v>0</v>
      </c>
      <c r="V405" s="26">
        <f t="shared" si="179"/>
        <v>0</v>
      </c>
      <c r="W405" s="26">
        <f t="shared" si="180"/>
        <v>0</v>
      </c>
      <c r="X405" s="33"/>
    </row>
    <row r="406" spans="1:24" ht="16.5" hidden="1">
      <c r="A406" s="8" t="s">
        <v>674</v>
      </c>
      <c r="B406" s="8" t="s">
        <v>675</v>
      </c>
      <c r="C406" s="33">
        <v>20000</v>
      </c>
      <c r="D406" s="33">
        <v>419893</v>
      </c>
      <c r="E406" s="33">
        <f>60910-8397</f>
        <v>52513</v>
      </c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26">
        <f t="shared" si="178"/>
        <v>20000</v>
      </c>
      <c r="V406" s="26">
        <f t="shared" si="179"/>
        <v>419893</v>
      </c>
      <c r="W406" s="26">
        <f t="shared" si="180"/>
        <v>52513</v>
      </c>
      <c r="X406" s="33"/>
    </row>
    <row r="407" spans="1:24" ht="16.5" hidden="1">
      <c r="A407" s="8" t="s">
        <v>676</v>
      </c>
      <c r="B407" s="8" t="s">
        <v>677</v>
      </c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26">
        <f t="shared" si="178"/>
        <v>0</v>
      </c>
      <c r="V407" s="26">
        <f t="shared" si="179"/>
        <v>0</v>
      </c>
      <c r="W407" s="26">
        <f t="shared" si="180"/>
        <v>0</v>
      </c>
      <c r="X407" s="33"/>
    </row>
    <row r="408" spans="1:24" ht="16.5" hidden="1">
      <c r="A408" s="8" t="s">
        <v>678</v>
      </c>
      <c r="B408" s="8" t="s">
        <v>679</v>
      </c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26">
        <f t="shared" si="178"/>
        <v>0</v>
      </c>
      <c r="V408" s="26">
        <f t="shared" si="179"/>
        <v>0</v>
      </c>
      <c r="W408" s="26">
        <f t="shared" si="180"/>
        <v>0</v>
      </c>
      <c r="X408" s="33"/>
    </row>
    <row r="409" spans="1:24" ht="16.5" hidden="1">
      <c r="A409" s="8" t="s">
        <v>680</v>
      </c>
      <c r="B409" s="8" t="s">
        <v>681</v>
      </c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26">
        <f t="shared" si="178"/>
        <v>0</v>
      </c>
      <c r="V409" s="26">
        <f t="shared" si="179"/>
        <v>0</v>
      </c>
      <c r="W409" s="26">
        <f t="shared" si="180"/>
        <v>0</v>
      </c>
      <c r="X409" s="33"/>
    </row>
    <row r="410" spans="1:24" ht="16.5" hidden="1">
      <c r="A410" s="8" t="s">
        <v>682</v>
      </c>
      <c r="B410" s="8" t="s">
        <v>683</v>
      </c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26">
        <f t="shared" si="178"/>
        <v>0</v>
      </c>
      <c r="V410" s="26">
        <f t="shared" si="179"/>
        <v>0</v>
      </c>
      <c r="W410" s="26">
        <f t="shared" si="180"/>
        <v>0</v>
      </c>
      <c r="X410" s="33"/>
    </row>
    <row r="411" spans="1:24" ht="16.5">
      <c r="A411" s="7" t="s">
        <v>684</v>
      </c>
      <c r="B411" s="7" t="s">
        <v>685</v>
      </c>
      <c r="C411" s="23">
        <f>SUM(C412+C413+C414)</f>
        <v>0</v>
      </c>
      <c r="D411" s="23">
        <f aca="true" t="shared" si="181" ref="D411:X411">SUM(D412+D413+D414)</f>
        <v>0</v>
      </c>
      <c r="E411" s="23">
        <f t="shared" si="181"/>
        <v>0</v>
      </c>
      <c r="F411" s="23">
        <f t="shared" si="181"/>
        <v>0</v>
      </c>
      <c r="G411" s="23">
        <f t="shared" si="181"/>
        <v>0</v>
      </c>
      <c r="H411" s="23">
        <f t="shared" si="181"/>
        <v>0</v>
      </c>
      <c r="I411" s="23">
        <f t="shared" si="181"/>
        <v>0</v>
      </c>
      <c r="J411" s="23">
        <f t="shared" si="181"/>
        <v>0</v>
      </c>
      <c r="K411" s="23">
        <f t="shared" si="181"/>
        <v>0</v>
      </c>
      <c r="L411" s="23">
        <f t="shared" si="181"/>
        <v>0</v>
      </c>
      <c r="M411" s="23">
        <f t="shared" si="181"/>
        <v>0</v>
      </c>
      <c r="N411" s="23">
        <f t="shared" si="181"/>
        <v>0</v>
      </c>
      <c r="O411" s="23">
        <f t="shared" si="181"/>
        <v>0</v>
      </c>
      <c r="P411" s="23">
        <f t="shared" si="181"/>
        <v>0</v>
      </c>
      <c r="Q411" s="23">
        <f t="shared" si="181"/>
        <v>0</v>
      </c>
      <c r="R411" s="23">
        <f t="shared" si="181"/>
        <v>0</v>
      </c>
      <c r="S411" s="23">
        <f t="shared" si="181"/>
        <v>0</v>
      </c>
      <c r="T411" s="23">
        <f t="shared" si="181"/>
        <v>0</v>
      </c>
      <c r="U411" s="32">
        <f t="shared" si="181"/>
        <v>0</v>
      </c>
      <c r="V411" s="32">
        <f t="shared" si="181"/>
        <v>0</v>
      </c>
      <c r="W411" s="32">
        <f t="shared" si="181"/>
        <v>0</v>
      </c>
      <c r="X411" s="23">
        <f t="shared" si="181"/>
        <v>0</v>
      </c>
    </row>
    <row r="412" spans="1:24" ht="16.5" hidden="1">
      <c r="A412" s="8" t="s">
        <v>686</v>
      </c>
      <c r="B412" s="8" t="s">
        <v>665</v>
      </c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26">
        <f aca="true" t="shared" si="182" ref="U412:V414">SUM(C412+F412+I412+L412+O412+R412)</f>
        <v>0</v>
      </c>
      <c r="V412" s="26">
        <f t="shared" si="182"/>
        <v>0</v>
      </c>
      <c r="W412" s="26">
        <f>SUM(E412+H412+N412+Q412+K412+T412)</f>
        <v>0</v>
      </c>
      <c r="X412" s="33"/>
    </row>
    <row r="413" spans="1:24" ht="16.5" hidden="1">
      <c r="A413" s="8" t="s">
        <v>687</v>
      </c>
      <c r="B413" s="8" t="s">
        <v>667</v>
      </c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26">
        <f t="shared" si="182"/>
        <v>0</v>
      </c>
      <c r="V413" s="26">
        <f t="shared" si="182"/>
        <v>0</v>
      </c>
      <c r="W413" s="26">
        <f>SUM(E413+H413+N413+Q413+K413+T413)</f>
        <v>0</v>
      </c>
      <c r="X413" s="33"/>
    </row>
    <row r="414" spans="1:24" ht="16.5" hidden="1">
      <c r="A414" s="8" t="s">
        <v>688</v>
      </c>
      <c r="B414" s="8" t="s">
        <v>689</v>
      </c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26">
        <f t="shared" si="182"/>
        <v>0</v>
      </c>
      <c r="V414" s="26">
        <f t="shared" si="182"/>
        <v>0</v>
      </c>
      <c r="W414" s="26">
        <f>SUM(E414+H414+N414+Q414+K414+T414)</f>
        <v>0</v>
      </c>
      <c r="X414" s="33"/>
    </row>
    <row r="415" spans="1:24" ht="16.5">
      <c r="A415" s="6" t="s">
        <v>690</v>
      </c>
      <c r="B415" s="6" t="s">
        <v>691</v>
      </c>
      <c r="C415" s="22">
        <f>SUM(C416+C417+C418+C419)</f>
        <v>0</v>
      </c>
      <c r="D415" s="22">
        <f aca="true" t="shared" si="183" ref="D415:X415">SUM(D416+D417+D418+D419)</f>
        <v>0</v>
      </c>
      <c r="E415" s="22">
        <f t="shared" si="183"/>
        <v>0</v>
      </c>
      <c r="F415" s="22">
        <f t="shared" si="183"/>
        <v>0</v>
      </c>
      <c r="G415" s="22">
        <f t="shared" si="183"/>
        <v>0</v>
      </c>
      <c r="H415" s="22">
        <f t="shared" si="183"/>
        <v>0</v>
      </c>
      <c r="I415" s="22">
        <f t="shared" si="183"/>
        <v>0</v>
      </c>
      <c r="J415" s="22">
        <f t="shared" si="183"/>
        <v>0</v>
      </c>
      <c r="K415" s="22">
        <f t="shared" si="183"/>
        <v>0</v>
      </c>
      <c r="L415" s="22">
        <f t="shared" si="183"/>
        <v>0</v>
      </c>
      <c r="M415" s="22">
        <f t="shared" si="183"/>
        <v>0</v>
      </c>
      <c r="N415" s="22">
        <f t="shared" si="183"/>
        <v>0</v>
      </c>
      <c r="O415" s="22">
        <f t="shared" si="183"/>
        <v>0</v>
      </c>
      <c r="P415" s="22">
        <f t="shared" si="183"/>
        <v>0</v>
      </c>
      <c r="Q415" s="22">
        <f t="shared" si="183"/>
        <v>0</v>
      </c>
      <c r="R415" s="22">
        <f t="shared" si="183"/>
        <v>0</v>
      </c>
      <c r="S415" s="22">
        <f t="shared" si="183"/>
        <v>0</v>
      </c>
      <c r="T415" s="22">
        <f t="shared" si="183"/>
        <v>0</v>
      </c>
      <c r="U415" s="34">
        <f t="shared" si="183"/>
        <v>0</v>
      </c>
      <c r="V415" s="34">
        <f t="shared" si="183"/>
        <v>0</v>
      </c>
      <c r="W415" s="34">
        <f t="shared" si="183"/>
        <v>0</v>
      </c>
      <c r="X415" s="22">
        <f t="shared" si="183"/>
        <v>0</v>
      </c>
    </row>
    <row r="416" spans="1:24" ht="16.5">
      <c r="A416" s="7" t="s">
        <v>692</v>
      </c>
      <c r="B416" s="7" t="s">
        <v>693</v>
      </c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26">
        <f aca="true" t="shared" si="184" ref="U416:V419">SUM(C416+F416+I416+L416+O416+R416)</f>
        <v>0</v>
      </c>
      <c r="V416" s="26">
        <f t="shared" si="184"/>
        <v>0</v>
      </c>
      <c r="W416" s="26">
        <f>SUM(E416+H416+N416+Q416+K416+T416)</f>
        <v>0</v>
      </c>
      <c r="X416" s="33"/>
    </row>
    <row r="417" spans="1:24" ht="16.5">
      <c r="A417" s="7" t="s">
        <v>694</v>
      </c>
      <c r="B417" s="7" t="s">
        <v>695</v>
      </c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26">
        <f t="shared" si="184"/>
        <v>0</v>
      </c>
      <c r="V417" s="26">
        <f t="shared" si="184"/>
        <v>0</v>
      </c>
      <c r="W417" s="26">
        <f>SUM(E417+H417+N417+Q417+K417+T417)</f>
        <v>0</v>
      </c>
      <c r="X417" s="33"/>
    </row>
    <row r="418" spans="1:24" ht="16.5">
      <c r="A418" s="7" t="s">
        <v>696</v>
      </c>
      <c r="B418" s="7" t="s">
        <v>697</v>
      </c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26">
        <f t="shared" si="184"/>
        <v>0</v>
      </c>
      <c r="V418" s="26">
        <f t="shared" si="184"/>
        <v>0</v>
      </c>
      <c r="W418" s="26">
        <f>SUM(E418+H418+N418+Q418+K418+T418)</f>
        <v>0</v>
      </c>
      <c r="X418" s="33"/>
    </row>
    <row r="419" spans="1:24" ht="16.5">
      <c r="A419" s="7" t="s">
        <v>781</v>
      </c>
      <c r="B419" s="7" t="s">
        <v>699</v>
      </c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26">
        <f t="shared" si="184"/>
        <v>0</v>
      </c>
      <c r="V419" s="26">
        <f t="shared" si="184"/>
        <v>0</v>
      </c>
      <c r="W419" s="26">
        <f>SUM(E419+H419+N419+Q419+K419+T419)</f>
        <v>0</v>
      </c>
      <c r="X419" s="33"/>
    </row>
    <row r="420" spans="1:24" ht="16.5">
      <c r="A420" s="6" t="s">
        <v>700</v>
      </c>
      <c r="B420" s="6" t="s">
        <v>701</v>
      </c>
      <c r="C420" s="22">
        <f>SUM(C421+C422)</f>
        <v>0</v>
      </c>
      <c r="D420" s="22">
        <f aca="true" t="shared" si="185" ref="D420:X420">SUM(D421+D422)</f>
        <v>10000</v>
      </c>
      <c r="E420" s="22">
        <f t="shared" si="185"/>
        <v>0</v>
      </c>
      <c r="F420" s="22">
        <f t="shared" si="185"/>
        <v>0</v>
      </c>
      <c r="G420" s="22">
        <f t="shared" si="185"/>
        <v>0</v>
      </c>
      <c r="H420" s="22">
        <f t="shared" si="185"/>
        <v>0</v>
      </c>
      <c r="I420" s="22">
        <f t="shared" si="185"/>
        <v>0</v>
      </c>
      <c r="J420" s="22">
        <f t="shared" si="185"/>
        <v>0</v>
      </c>
      <c r="K420" s="22">
        <f t="shared" si="185"/>
        <v>0</v>
      </c>
      <c r="L420" s="22">
        <f t="shared" si="185"/>
        <v>10000</v>
      </c>
      <c r="M420" s="22">
        <f t="shared" si="185"/>
        <v>10000</v>
      </c>
      <c r="N420" s="22">
        <f t="shared" si="185"/>
        <v>0</v>
      </c>
      <c r="O420" s="22">
        <f t="shared" si="185"/>
        <v>0</v>
      </c>
      <c r="P420" s="22">
        <f t="shared" si="185"/>
        <v>0</v>
      </c>
      <c r="Q420" s="22">
        <f t="shared" si="185"/>
        <v>0</v>
      </c>
      <c r="R420" s="22">
        <f t="shared" si="185"/>
        <v>0</v>
      </c>
      <c r="S420" s="22">
        <f t="shared" si="185"/>
        <v>0</v>
      </c>
      <c r="T420" s="22">
        <f t="shared" si="185"/>
        <v>0</v>
      </c>
      <c r="U420" s="34">
        <f t="shared" si="185"/>
        <v>10000</v>
      </c>
      <c r="V420" s="34">
        <f t="shared" si="185"/>
        <v>20000</v>
      </c>
      <c r="W420" s="34">
        <f t="shared" si="185"/>
        <v>0</v>
      </c>
      <c r="X420" s="22">
        <f t="shared" si="185"/>
        <v>0</v>
      </c>
    </row>
    <row r="421" spans="1:24" ht="16.5">
      <c r="A421" s="7" t="s">
        <v>702</v>
      </c>
      <c r="B421" s="7" t="s">
        <v>528</v>
      </c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26">
        <f>SUM(C421+F421+I421+L421+O421+R421)</f>
        <v>0</v>
      </c>
      <c r="V421" s="26">
        <f>SUM(D421+G421+J421+M421+P421+S421)</f>
        <v>0</v>
      </c>
      <c r="W421" s="26">
        <f>SUM(E421+H421+N421+Q421+K421+T421)</f>
        <v>0</v>
      </c>
      <c r="X421" s="33"/>
    </row>
    <row r="422" spans="1:24" ht="16.5">
      <c r="A422" s="7" t="s">
        <v>703</v>
      </c>
      <c r="B422" s="7" t="s">
        <v>548</v>
      </c>
      <c r="C422" s="23">
        <f>SUM(C423+C428)</f>
        <v>0</v>
      </c>
      <c r="D422" s="23">
        <f aca="true" t="shared" si="186" ref="D422:X422">SUM(D423+D428)</f>
        <v>10000</v>
      </c>
      <c r="E422" s="23">
        <f t="shared" si="186"/>
        <v>0</v>
      </c>
      <c r="F422" s="23">
        <f t="shared" si="186"/>
        <v>0</v>
      </c>
      <c r="G422" s="23">
        <f t="shared" si="186"/>
        <v>0</v>
      </c>
      <c r="H422" s="23">
        <f t="shared" si="186"/>
        <v>0</v>
      </c>
      <c r="I422" s="23">
        <f t="shared" si="186"/>
        <v>0</v>
      </c>
      <c r="J422" s="23">
        <f t="shared" si="186"/>
        <v>0</v>
      </c>
      <c r="K422" s="23">
        <f t="shared" si="186"/>
        <v>0</v>
      </c>
      <c r="L422" s="23">
        <f t="shared" si="186"/>
        <v>10000</v>
      </c>
      <c r="M422" s="23">
        <f t="shared" si="186"/>
        <v>10000</v>
      </c>
      <c r="N422" s="23">
        <f t="shared" si="186"/>
        <v>0</v>
      </c>
      <c r="O422" s="23">
        <f t="shared" si="186"/>
        <v>0</v>
      </c>
      <c r="P422" s="23">
        <f t="shared" si="186"/>
        <v>0</v>
      </c>
      <c r="Q422" s="23">
        <f t="shared" si="186"/>
        <v>0</v>
      </c>
      <c r="R422" s="23">
        <f t="shared" si="186"/>
        <v>0</v>
      </c>
      <c r="S422" s="23">
        <f t="shared" si="186"/>
        <v>0</v>
      </c>
      <c r="T422" s="23">
        <f t="shared" si="186"/>
        <v>0</v>
      </c>
      <c r="U422" s="32">
        <f t="shared" si="186"/>
        <v>10000</v>
      </c>
      <c r="V422" s="32">
        <f t="shared" si="186"/>
        <v>20000</v>
      </c>
      <c r="W422" s="32">
        <f t="shared" si="186"/>
        <v>0</v>
      </c>
      <c r="X422" s="23">
        <f t="shared" si="186"/>
        <v>0</v>
      </c>
    </row>
    <row r="423" spans="1:24" ht="16.5" hidden="1">
      <c r="A423" s="8" t="s">
        <v>704</v>
      </c>
      <c r="B423" s="8" t="s">
        <v>705</v>
      </c>
      <c r="C423" s="24">
        <f>SUM(C424+C425+C426+C427)</f>
        <v>0</v>
      </c>
      <c r="D423" s="24">
        <f aca="true" t="shared" si="187" ref="D423:X423">SUM(D424+D425+D426+D427)</f>
        <v>10000</v>
      </c>
      <c r="E423" s="24">
        <f t="shared" si="187"/>
        <v>0</v>
      </c>
      <c r="F423" s="24">
        <f t="shared" si="187"/>
        <v>0</v>
      </c>
      <c r="G423" s="24">
        <f t="shared" si="187"/>
        <v>0</v>
      </c>
      <c r="H423" s="24">
        <f t="shared" si="187"/>
        <v>0</v>
      </c>
      <c r="I423" s="24">
        <f t="shared" si="187"/>
        <v>0</v>
      </c>
      <c r="J423" s="24">
        <f t="shared" si="187"/>
        <v>0</v>
      </c>
      <c r="K423" s="24">
        <f t="shared" si="187"/>
        <v>0</v>
      </c>
      <c r="L423" s="24">
        <f t="shared" si="187"/>
        <v>10000</v>
      </c>
      <c r="M423" s="24">
        <f t="shared" si="187"/>
        <v>10000</v>
      </c>
      <c r="N423" s="24">
        <f t="shared" si="187"/>
        <v>0</v>
      </c>
      <c r="O423" s="24">
        <f t="shared" si="187"/>
        <v>0</v>
      </c>
      <c r="P423" s="24">
        <f t="shared" si="187"/>
        <v>0</v>
      </c>
      <c r="Q423" s="24">
        <f t="shared" si="187"/>
        <v>0</v>
      </c>
      <c r="R423" s="24">
        <f t="shared" si="187"/>
        <v>0</v>
      </c>
      <c r="S423" s="24">
        <f t="shared" si="187"/>
        <v>0</v>
      </c>
      <c r="T423" s="24">
        <f t="shared" si="187"/>
        <v>0</v>
      </c>
      <c r="U423" s="31">
        <f t="shared" si="187"/>
        <v>10000</v>
      </c>
      <c r="V423" s="31">
        <f t="shared" si="187"/>
        <v>20000</v>
      </c>
      <c r="W423" s="31">
        <f t="shared" si="187"/>
        <v>0</v>
      </c>
      <c r="X423" s="24">
        <f t="shared" si="187"/>
        <v>0</v>
      </c>
    </row>
    <row r="424" spans="1:24" ht="16.5" hidden="1">
      <c r="A424" s="5" t="s">
        <v>706</v>
      </c>
      <c r="B424" s="5" t="s">
        <v>707</v>
      </c>
      <c r="C424" s="25">
        <v>0</v>
      </c>
      <c r="D424" s="25">
        <v>10000</v>
      </c>
      <c r="E424" s="25"/>
      <c r="F424" s="25"/>
      <c r="G424" s="25"/>
      <c r="H424" s="25"/>
      <c r="I424" s="25"/>
      <c r="J424" s="25"/>
      <c r="K424" s="25"/>
      <c r="L424" s="25">
        <v>10000</v>
      </c>
      <c r="M424" s="25">
        <v>10000</v>
      </c>
      <c r="N424" s="25"/>
      <c r="O424" s="25"/>
      <c r="P424" s="25"/>
      <c r="Q424" s="25"/>
      <c r="R424" s="25"/>
      <c r="S424" s="25"/>
      <c r="T424" s="25"/>
      <c r="U424" s="26">
        <f aca="true" t="shared" si="188" ref="U424:V428">SUM(C424+F424+I424+L424+O424+R424)</f>
        <v>10000</v>
      </c>
      <c r="V424" s="26">
        <f t="shared" si="188"/>
        <v>20000</v>
      </c>
      <c r="W424" s="26">
        <f>SUM(E424+H424+N424+Q424+K424+T424)</f>
        <v>0</v>
      </c>
      <c r="X424" s="25"/>
    </row>
    <row r="425" spans="1:24" ht="16.5" hidden="1">
      <c r="A425" s="5" t="s">
        <v>708</v>
      </c>
      <c r="B425" s="5" t="s">
        <v>709</v>
      </c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6">
        <f t="shared" si="188"/>
        <v>0</v>
      </c>
      <c r="V425" s="26">
        <f t="shared" si="188"/>
        <v>0</v>
      </c>
      <c r="W425" s="26">
        <f>SUM(E425+H425+N425+Q425+K425+T425)</f>
        <v>0</v>
      </c>
      <c r="X425" s="25"/>
    </row>
    <row r="426" spans="1:24" ht="16.5" hidden="1">
      <c r="A426" s="5" t="s">
        <v>710</v>
      </c>
      <c r="B426" s="5" t="s">
        <v>711</v>
      </c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6">
        <f t="shared" si="188"/>
        <v>0</v>
      </c>
      <c r="V426" s="26">
        <f t="shared" si="188"/>
        <v>0</v>
      </c>
      <c r="W426" s="26">
        <f>SUM(E426+H426+N426+Q426+K426+T426)</f>
        <v>0</v>
      </c>
      <c r="X426" s="25"/>
    </row>
    <row r="427" spans="1:24" ht="16.5" hidden="1">
      <c r="A427" s="5" t="s">
        <v>712</v>
      </c>
      <c r="B427" s="5" t="s">
        <v>713</v>
      </c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6">
        <f t="shared" si="188"/>
        <v>0</v>
      </c>
      <c r="V427" s="26">
        <f t="shared" si="188"/>
        <v>0</v>
      </c>
      <c r="W427" s="26">
        <f>SUM(E427+H427+N427+Q427+K427+T427)</f>
        <v>0</v>
      </c>
      <c r="X427" s="25"/>
    </row>
    <row r="428" spans="1:24" ht="16.5" hidden="1">
      <c r="A428" s="8" t="s">
        <v>782</v>
      </c>
      <c r="B428" s="8" t="s">
        <v>579</v>
      </c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26">
        <f t="shared" si="188"/>
        <v>0</v>
      </c>
      <c r="V428" s="26">
        <f t="shared" si="188"/>
        <v>0</v>
      </c>
      <c r="W428" s="26">
        <f>SUM(E428+H428+N428+Q428+K428+T428)</f>
        <v>0</v>
      </c>
      <c r="X428" s="33"/>
    </row>
    <row r="429" spans="1:24" ht="16.5">
      <c r="A429" s="6" t="s">
        <v>715</v>
      </c>
      <c r="B429" s="6" t="s">
        <v>716</v>
      </c>
      <c r="C429" s="22">
        <f>SUM(C430+C433+C436+C439)</f>
        <v>93183</v>
      </c>
      <c r="D429" s="22">
        <f aca="true" t="shared" si="189" ref="D429:X429">SUM(D430+D433+D436+D439)</f>
        <v>72583</v>
      </c>
      <c r="E429" s="22">
        <f t="shared" si="189"/>
        <v>72238</v>
      </c>
      <c r="F429" s="22">
        <f t="shared" si="189"/>
        <v>0</v>
      </c>
      <c r="G429" s="22">
        <f t="shared" si="189"/>
        <v>0</v>
      </c>
      <c r="H429" s="22">
        <f t="shared" si="189"/>
        <v>0</v>
      </c>
      <c r="I429" s="22">
        <f t="shared" si="189"/>
        <v>0</v>
      </c>
      <c r="J429" s="22">
        <f t="shared" si="189"/>
        <v>0</v>
      </c>
      <c r="K429" s="22">
        <f t="shared" si="189"/>
        <v>0</v>
      </c>
      <c r="L429" s="22">
        <f t="shared" si="189"/>
        <v>0</v>
      </c>
      <c r="M429" s="22">
        <f t="shared" si="189"/>
        <v>0</v>
      </c>
      <c r="N429" s="22">
        <f t="shared" si="189"/>
        <v>0</v>
      </c>
      <c r="O429" s="22">
        <f t="shared" si="189"/>
        <v>0</v>
      </c>
      <c r="P429" s="22">
        <f t="shared" si="189"/>
        <v>0</v>
      </c>
      <c r="Q429" s="22">
        <f t="shared" si="189"/>
        <v>0</v>
      </c>
      <c r="R429" s="22">
        <f t="shared" si="189"/>
        <v>0</v>
      </c>
      <c r="S429" s="22">
        <f t="shared" si="189"/>
        <v>0</v>
      </c>
      <c r="T429" s="22">
        <f t="shared" si="189"/>
        <v>0</v>
      </c>
      <c r="U429" s="34">
        <f t="shared" si="189"/>
        <v>93183</v>
      </c>
      <c r="V429" s="34">
        <f t="shared" si="189"/>
        <v>72583</v>
      </c>
      <c r="W429" s="34">
        <f t="shared" si="189"/>
        <v>72238</v>
      </c>
      <c r="X429" s="22">
        <f t="shared" si="189"/>
        <v>72181</v>
      </c>
    </row>
    <row r="430" spans="1:24" ht="16.5">
      <c r="A430" s="7" t="s">
        <v>717</v>
      </c>
      <c r="B430" s="7" t="s">
        <v>718</v>
      </c>
      <c r="C430" s="23">
        <f>SUM(C431+C432)</f>
        <v>0</v>
      </c>
      <c r="D430" s="23">
        <f aca="true" t="shared" si="190" ref="D430:X430">SUM(D431+D432)</f>
        <v>0</v>
      </c>
      <c r="E430" s="23">
        <f t="shared" si="190"/>
        <v>0</v>
      </c>
      <c r="F430" s="23">
        <f t="shared" si="190"/>
        <v>0</v>
      </c>
      <c r="G430" s="23">
        <f t="shared" si="190"/>
        <v>0</v>
      </c>
      <c r="H430" s="23">
        <f t="shared" si="190"/>
        <v>0</v>
      </c>
      <c r="I430" s="23">
        <f t="shared" si="190"/>
        <v>0</v>
      </c>
      <c r="J430" s="23">
        <f t="shared" si="190"/>
        <v>0</v>
      </c>
      <c r="K430" s="23">
        <f t="shared" si="190"/>
        <v>0</v>
      </c>
      <c r="L430" s="23">
        <f t="shared" si="190"/>
        <v>0</v>
      </c>
      <c r="M430" s="23">
        <f t="shared" si="190"/>
        <v>0</v>
      </c>
      <c r="N430" s="23">
        <f t="shared" si="190"/>
        <v>0</v>
      </c>
      <c r="O430" s="23">
        <f t="shared" si="190"/>
        <v>0</v>
      </c>
      <c r="P430" s="23">
        <f t="shared" si="190"/>
        <v>0</v>
      </c>
      <c r="Q430" s="23">
        <f t="shared" si="190"/>
        <v>0</v>
      </c>
      <c r="R430" s="23">
        <f t="shared" si="190"/>
        <v>0</v>
      </c>
      <c r="S430" s="23">
        <f t="shared" si="190"/>
        <v>0</v>
      </c>
      <c r="T430" s="23">
        <f t="shared" si="190"/>
        <v>0</v>
      </c>
      <c r="U430" s="32">
        <f t="shared" si="190"/>
        <v>0</v>
      </c>
      <c r="V430" s="32">
        <f t="shared" si="190"/>
        <v>0</v>
      </c>
      <c r="W430" s="32">
        <f t="shared" si="190"/>
        <v>0</v>
      </c>
      <c r="X430" s="23">
        <f t="shared" si="190"/>
        <v>0</v>
      </c>
    </row>
    <row r="431" spans="1:24" ht="16.5" hidden="1">
      <c r="A431" s="8" t="s">
        <v>719</v>
      </c>
      <c r="B431" s="8" t="s">
        <v>720</v>
      </c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26">
        <f>SUM(C431+F431+I431+L431+O431+R431)</f>
        <v>0</v>
      </c>
      <c r="V431" s="26">
        <f>SUM(D431+G431+J431+M431+P431+S431)</f>
        <v>0</v>
      </c>
      <c r="W431" s="26">
        <f>SUM(E431+H431+N431+Q431+K431+T431)</f>
        <v>0</v>
      </c>
      <c r="X431" s="33"/>
    </row>
    <row r="432" spans="1:24" ht="16.5" hidden="1">
      <c r="A432" s="8" t="s">
        <v>721</v>
      </c>
      <c r="B432" s="8" t="s">
        <v>722</v>
      </c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26">
        <f>SUM(C432+F432+I432+L432+O432+R432)</f>
        <v>0</v>
      </c>
      <c r="V432" s="26">
        <f>SUM(D432+G432+J432+M432+P432+S432)</f>
        <v>0</v>
      </c>
      <c r="W432" s="26">
        <f>SUM(E432+H432+N432+Q432+K432+T432)</f>
        <v>0</v>
      </c>
      <c r="X432" s="33"/>
    </row>
    <row r="433" spans="1:24" ht="16.5">
      <c r="A433" s="7" t="s">
        <v>723</v>
      </c>
      <c r="B433" s="7" t="s">
        <v>724</v>
      </c>
      <c r="C433" s="23">
        <f>SUM(C434+C435)</f>
        <v>0</v>
      </c>
      <c r="D433" s="23">
        <f aca="true" t="shared" si="191" ref="D433:X433">SUM(D434+D435)</f>
        <v>0</v>
      </c>
      <c r="E433" s="23">
        <f t="shared" si="191"/>
        <v>0</v>
      </c>
      <c r="F433" s="23">
        <f t="shared" si="191"/>
        <v>0</v>
      </c>
      <c r="G433" s="23">
        <f t="shared" si="191"/>
        <v>0</v>
      </c>
      <c r="H433" s="23">
        <f t="shared" si="191"/>
        <v>0</v>
      </c>
      <c r="I433" s="23">
        <f t="shared" si="191"/>
        <v>0</v>
      </c>
      <c r="J433" s="23">
        <f t="shared" si="191"/>
        <v>0</v>
      </c>
      <c r="K433" s="23">
        <f t="shared" si="191"/>
        <v>0</v>
      </c>
      <c r="L433" s="23">
        <f t="shared" si="191"/>
        <v>0</v>
      </c>
      <c r="M433" s="23">
        <f t="shared" si="191"/>
        <v>0</v>
      </c>
      <c r="N433" s="23">
        <f t="shared" si="191"/>
        <v>0</v>
      </c>
      <c r="O433" s="23">
        <f t="shared" si="191"/>
        <v>0</v>
      </c>
      <c r="P433" s="23">
        <f t="shared" si="191"/>
        <v>0</v>
      </c>
      <c r="Q433" s="23">
        <f t="shared" si="191"/>
        <v>0</v>
      </c>
      <c r="R433" s="23">
        <f t="shared" si="191"/>
        <v>0</v>
      </c>
      <c r="S433" s="23">
        <f t="shared" si="191"/>
        <v>0</v>
      </c>
      <c r="T433" s="23">
        <f t="shared" si="191"/>
        <v>0</v>
      </c>
      <c r="U433" s="32">
        <f t="shared" si="191"/>
        <v>0</v>
      </c>
      <c r="V433" s="32">
        <f t="shared" si="191"/>
        <v>0</v>
      </c>
      <c r="W433" s="32">
        <f t="shared" si="191"/>
        <v>0</v>
      </c>
      <c r="X433" s="23">
        <f t="shared" si="191"/>
        <v>0</v>
      </c>
    </row>
    <row r="434" spans="1:24" ht="16.5" hidden="1">
      <c r="A434" s="8" t="s">
        <v>725</v>
      </c>
      <c r="B434" s="8" t="s">
        <v>720</v>
      </c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26">
        <f>SUM(C434+F434+I434+L434+O434+R434)</f>
        <v>0</v>
      </c>
      <c r="V434" s="26">
        <f>SUM(D434+G434+J434+M434+P434+S434)</f>
        <v>0</v>
      </c>
      <c r="W434" s="26">
        <f>SUM(E434+H434+N434+Q434+K434+T434)</f>
        <v>0</v>
      </c>
      <c r="X434" s="33"/>
    </row>
    <row r="435" spans="1:24" ht="16.5" hidden="1">
      <c r="A435" s="8" t="s">
        <v>726</v>
      </c>
      <c r="B435" s="8" t="s">
        <v>722</v>
      </c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26">
        <f>SUM(C435+F435+I435+L435+O435+R435)</f>
        <v>0</v>
      </c>
      <c r="V435" s="26">
        <f>SUM(D435+G435+J435+M435+P435+S435)</f>
        <v>0</v>
      </c>
      <c r="W435" s="26">
        <f>SUM(E435+H435+N435+Q435+K435+T435)</f>
        <v>0</v>
      </c>
      <c r="X435" s="33"/>
    </row>
    <row r="436" spans="1:24" ht="16.5">
      <c r="A436" s="7" t="s">
        <v>727</v>
      </c>
      <c r="B436" s="7" t="s">
        <v>728</v>
      </c>
      <c r="C436" s="23">
        <f>SUM(C437+C438)</f>
        <v>0</v>
      </c>
      <c r="D436" s="23">
        <f aca="true" t="shared" si="192" ref="D436:X436">SUM(D437+D438)</f>
        <v>0</v>
      </c>
      <c r="E436" s="23">
        <f t="shared" si="192"/>
        <v>0</v>
      </c>
      <c r="F436" s="23">
        <f t="shared" si="192"/>
        <v>0</v>
      </c>
      <c r="G436" s="23">
        <f t="shared" si="192"/>
        <v>0</v>
      </c>
      <c r="H436" s="23">
        <f t="shared" si="192"/>
        <v>0</v>
      </c>
      <c r="I436" s="23">
        <f t="shared" si="192"/>
        <v>0</v>
      </c>
      <c r="J436" s="23">
        <f t="shared" si="192"/>
        <v>0</v>
      </c>
      <c r="K436" s="23">
        <f t="shared" si="192"/>
        <v>0</v>
      </c>
      <c r="L436" s="23">
        <f t="shared" si="192"/>
        <v>0</v>
      </c>
      <c r="M436" s="23">
        <f t="shared" si="192"/>
        <v>0</v>
      </c>
      <c r="N436" s="23">
        <f t="shared" si="192"/>
        <v>0</v>
      </c>
      <c r="O436" s="23">
        <f t="shared" si="192"/>
        <v>0</v>
      </c>
      <c r="P436" s="23">
        <f t="shared" si="192"/>
        <v>0</v>
      </c>
      <c r="Q436" s="23">
        <f t="shared" si="192"/>
        <v>0</v>
      </c>
      <c r="R436" s="23">
        <f t="shared" si="192"/>
        <v>0</v>
      </c>
      <c r="S436" s="23">
        <f t="shared" si="192"/>
        <v>0</v>
      </c>
      <c r="T436" s="23">
        <f t="shared" si="192"/>
        <v>0</v>
      </c>
      <c r="U436" s="32">
        <f t="shared" si="192"/>
        <v>0</v>
      </c>
      <c r="V436" s="32">
        <f t="shared" si="192"/>
        <v>0</v>
      </c>
      <c r="W436" s="32">
        <f t="shared" si="192"/>
        <v>0</v>
      </c>
      <c r="X436" s="23">
        <f t="shared" si="192"/>
        <v>0</v>
      </c>
    </row>
    <row r="437" spans="1:24" ht="16.5" hidden="1">
      <c r="A437" s="8" t="s">
        <v>729</v>
      </c>
      <c r="B437" s="8" t="s">
        <v>720</v>
      </c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26">
        <f aca="true" t="shared" si="193" ref="U437:V440">SUM(C437+F437+I437+L437+O437+R437)</f>
        <v>0</v>
      </c>
      <c r="V437" s="26">
        <f t="shared" si="193"/>
        <v>0</v>
      </c>
      <c r="W437" s="26">
        <f>SUM(E437+H437+N437+Q437+K437+T437)</f>
        <v>0</v>
      </c>
      <c r="X437" s="33"/>
    </row>
    <row r="438" spans="1:24" ht="16.5" hidden="1">
      <c r="A438" s="8" t="s">
        <v>730</v>
      </c>
      <c r="B438" s="8" t="s">
        <v>722</v>
      </c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26">
        <f t="shared" si="193"/>
        <v>0</v>
      </c>
      <c r="V438" s="26">
        <f t="shared" si="193"/>
        <v>0</v>
      </c>
      <c r="W438" s="26">
        <f>SUM(E438+H438+N438+Q438+K438+T438)</f>
        <v>0</v>
      </c>
      <c r="X438" s="33"/>
    </row>
    <row r="439" spans="1:24" ht="16.5">
      <c r="A439" s="7" t="s">
        <v>731</v>
      </c>
      <c r="B439" s="7" t="s">
        <v>732</v>
      </c>
      <c r="C439" s="33">
        <v>93183</v>
      </c>
      <c r="D439" s="33">
        <v>72583</v>
      </c>
      <c r="E439" s="33">
        <v>72238</v>
      </c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26">
        <f t="shared" si="193"/>
        <v>93183</v>
      </c>
      <c r="V439" s="26">
        <f t="shared" si="193"/>
        <v>72583</v>
      </c>
      <c r="W439" s="26">
        <f>SUM(E439+H439+N439+Q439+K439+T439)</f>
        <v>72238</v>
      </c>
      <c r="X439" s="33">
        <v>72181</v>
      </c>
    </row>
    <row r="440" spans="1:24" ht="16.5">
      <c r="A440" s="6" t="s">
        <v>733</v>
      </c>
      <c r="B440" s="6" t="s">
        <v>734</v>
      </c>
      <c r="C440" s="33"/>
      <c r="D440" s="33">
        <v>0</v>
      </c>
      <c r="E440" s="33">
        <v>0</v>
      </c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26">
        <f t="shared" si="193"/>
        <v>0</v>
      </c>
      <c r="V440" s="26">
        <f t="shared" si="193"/>
        <v>0</v>
      </c>
      <c r="W440" s="26">
        <f>SUM(E440+H440+N440+Q440+K440+T440)</f>
        <v>0</v>
      </c>
      <c r="X440" s="33"/>
    </row>
    <row r="441" spans="3:24" ht="15"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</row>
    <row r="442" spans="3:24" ht="15"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</row>
    <row r="443" spans="1:24" s="3" customFormat="1" ht="16.5">
      <c r="A443" s="12"/>
      <c r="B443" s="12" t="s">
        <v>756</v>
      </c>
      <c r="C443" s="36">
        <f>SUM(C3+C222+C317+C323+C364+C366+C373+C389+C398+C415+C420+C429+C440)</f>
        <v>1415700</v>
      </c>
      <c r="D443" s="36">
        <f aca="true" t="shared" si="194" ref="D443:X443">SUM(D3+D222+D317+D323+D364+D366+D373+D389+D398+D415+D420+D429+D440)</f>
        <v>2199706</v>
      </c>
      <c r="E443" s="36">
        <f t="shared" si="194"/>
        <v>1289400</v>
      </c>
      <c r="F443" s="36">
        <f t="shared" si="194"/>
        <v>566289</v>
      </c>
      <c r="G443" s="36">
        <f t="shared" si="194"/>
        <v>564289</v>
      </c>
      <c r="H443" s="36">
        <f t="shared" si="194"/>
        <v>271787</v>
      </c>
      <c r="I443" s="36">
        <f t="shared" si="194"/>
        <v>73800</v>
      </c>
      <c r="J443" s="36">
        <f t="shared" si="194"/>
        <v>76600</v>
      </c>
      <c r="K443" s="36">
        <f t="shared" si="194"/>
        <v>34815</v>
      </c>
      <c r="L443" s="36">
        <f t="shared" si="194"/>
        <v>77500</v>
      </c>
      <c r="M443" s="36">
        <f t="shared" si="194"/>
        <v>77500</v>
      </c>
      <c r="N443" s="36">
        <f t="shared" si="194"/>
        <v>11789</v>
      </c>
      <c r="O443" s="36">
        <f t="shared" si="194"/>
        <v>13050</v>
      </c>
      <c r="P443" s="36">
        <f t="shared" si="194"/>
        <v>10450</v>
      </c>
      <c r="Q443" s="36">
        <f t="shared" si="194"/>
        <v>87</v>
      </c>
      <c r="R443" s="36">
        <f t="shared" si="194"/>
        <v>19050</v>
      </c>
      <c r="S443" s="36">
        <f t="shared" si="194"/>
        <v>19050</v>
      </c>
      <c r="T443" s="36">
        <f t="shared" si="194"/>
        <v>0</v>
      </c>
      <c r="U443" s="36">
        <f t="shared" si="194"/>
        <v>2165389</v>
      </c>
      <c r="V443" s="36">
        <f t="shared" si="194"/>
        <v>2947595</v>
      </c>
      <c r="W443" s="36">
        <f t="shared" si="194"/>
        <v>1607878</v>
      </c>
      <c r="X443" s="36">
        <f t="shared" si="194"/>
        <v>169732</v>
      </c>
    </row>
  </sheetData>
  <sheetProtection password="CDDE" sheet="1" formatCells="0" formatColumns="0" formatRows="0" insertColumns="0" insertRows="0" insertHyperlinks="0" deleteColumns="0" deleteRows="0" sort="0" pivotTables="0"/>
  <printOptions/>
  <pageMargins left="0.15748031496062992" right="0.2362204724409449" top="0.8267716535433072" bottom="0.4330708661417323" header="0" footer="0"/>
  <pageSetup horizontalDpi="600" verticalDpi="600" orientation="landscape" scale="70" r:id="rId1"/>
  <headerFooter alignWithMargins="0">
    <oddHeader>&amp;C&amp;"Comic Sans MS,Normal"&amp;12GASTOS MUNICIPALES
BEP 2009
Modificaciones al Clasificador Presupuestario</oddHeader>
    <oddFooter>&amp;LCHF/&amp;C&amp;P</oddFooter>
  </headerFooter>
  <rowBreaks count="11" manualBreakCount="11">
    <brk id="77" max="255" man="1"/>
    <brk id="107" max="255" man="1"/>
    <brk id="146" max="255" man="1"/>
    <brk id="182" max="255" man="1"/>
    <brk id="221" max="255" man="1"/>
    <brk id="252" max="255" man="1"/>
    <brk id="289" max="255" man="1"/>
    <brk id="322" max="255" man="1"/>
    <brk id="365" max="255" man="1"/>
    <brk id="397" max="255" man="1"/>
    <brk id="428" max="255" man="1"/>
  </rowBreaks>
  <colBreaks count="3" manualBreakCount="3">
    <brk id="8" max="65535" man="1"/>
    <brk id="14" max="65535" man="1"/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36"/>
  <sheetViews>
    <sheetView zoomScalePageLayoutView="0" workbookViewId="0" topLeftCell="A1">
      <selection activeCell="G18" sqref="G18"/>
    </sheetView>
  </sheetViews>
  <sheetFormatPr defaultColWidth="11.421875" defaultRowHeight="12.75"/>
  <cols>
    <col min="1" max="1" width="25.7109375" style="2" bestFit="1" customWidth="1"/>
    <col min="2" max="2" width="83.28125" style="2" bestFit="1" customWidth="1"/>
    <col min="3" max="6" width="15.00390625" style="1" customWidth="1"/>
  </cols>
  <sheetData>
    <row r="1" spans="1:6" ht="16.5">
      <c r="A1" s="11"/>
      <c r="B1" s="11"/>
      <c r="C1" s="3" t="s">
        <v>755</v>
      </c>
      <c r="D1" s="3"/>
      <c r="E1" s="3"/>
      <c r="F1" s="3"/>
    </row>
    <row r="2" spans="1:6" ht="49.5">
      <c r="A2" s="10" t="s">
        <v>757</v>
      </c>
      <c r="B2" s="10" t="s">
        <v>758</v>
      </c>
      <c r="C2" s="14" t="s">
        <v>759</v>
      </c>
      <c r="D2" s="14" t="s">
        <v>760</v>
      </c>
      <c r="E2" s="14" t="s">
        <v>761</v>
      </c>
      <c r="F2" s="14" t="s">
        <v>762</v>
      </c>
    </row>
    <row r="3" spans="1:6" ht="16.5">
      <c r="A3" s="6" t="s">
        <v>0</v>
      </c>
      <c r="B3" s="6" t="s">
        <v>1</v>
      </c>
      <c r="C3" s="6">
        <f>Gastos!U3</f>
        <v>721761</v>
      </c>
      <c r="D3" s="6">
        <f>Gastos!V3</f>
        <v>769561</v>
      </c>
      <c r="E3" s="6">
        <f>Gastos!W3</f>
        <v>408903</v>
      </c>
      <c r="F3" s="6">
        <f>Gastos!X3</f>
        <v>2960</v>
      </c>
    </row>
    <row r="4" spans="1:6" ht="16.5">
      <c r="A4" s="7" t="s">
        <v>2</v>
      </c>
      <c r="B4" s="7" t="s">
        <v>3</v>
      </c>
      <c r="C4" s="7">
        <f>Gastos!U4</f>
        <v>327321</v>
      </c>
      <c r="D4" s="7">
        <f>Gastos!V4</f>
        <v>362621</v>
      </c>
      <c r="E4" s="7">
        <f>Gastos!W4</f>
        <v>205460</v>
      </c>
      <c r="F4" s="7">
        <f>Gastos!X4</f>
        <v>453</v>
      </c>
    </row>
    <row r="5" spans="1:6" ht="16.5">
      <c r="A5" s="8" t="s">
        <v>4</v>
      </c>
      <c r="B5" s="8" t="s">
        <v>5</v>
      </c>
      <c r="C5" s="8">
        <f>Gastos!U5</f>
        <v>230670</v>
      </c>
      <c r="D5" s="8">
        <f>Gastos!V5</f>
        <v>242670</v>
      </c>
      <c r="E5" s="8">
        <f>Gastos!W5</f>
        <v>128121</v>
      </c>
      <c r="F5" s="8">
        <f>Gastos!X5</f>
        <v>0</v>
      </c>
    </row>
    <row r="6" spans="1:6" ht="15">
      <c r="A6" s="5" t="s">
        <v>6</v>
      </c>
      <c r="B6" s="5" t="s">
        <v>7</v>
      </c>
      <c r="C6" s="5">
        <f>Gastos!U6</f>
        <v>77439</v>
      </c>
      <c r="D6" s="5">
        <f>Gastos!V6</f>
        <v>77439</v>
      </c>
      <c r="E6" s="5">
        <f>Gastos!W6</f>
        <v>46276</v>
      </c>
      <c r="F6" s="5">
        <f>Gastos!X6</f>
        <v>0</v>
      </c>
    </row>
    <row r="7" spans="1:6" ht="15">
      <c r="A7" s="5" t="s">
        <v>8</v>
      </c>
      <c r="B7" s="5" t="s">
        <v>9</v>
      </c>
      <c r="C7" s="5">
        <f>Gastos!U7</f>
        <v>5246</v>
      </c>
      <c r="D7" s="5">
        <f>Gastos!V7</f>
        <v>5246</v>
      </c>
      <c r="E7" s="5">
        <f>Gastos!W7</f>
        <v>3956</v>
      </c>
      <c r="F7" s="5">
        <f>Gastos!X7</f>
        <v>0</v>
      </c>
    </row>
    <row r="8" spans="1:6" ht="15">
      <c r="A8" s="4" t="s">
        <v>10</v>
      </c>
      <c r="B8" s="4" t="s">
        <v>11</v>
      </c>
      <c r="C8" s="4">
        <f>Gastos!U8</f>
        <v>0</v>
      </c>
      <c r="D8" s="4">
        <f>Gastos!V8</f>
        <v>0</v>
      </c>
      <c r="E8" s="4">
        <f>Gastos!W8</f>
        <v>0</v>
      </c>
      <c r="F8" s="4">
        <f>Gastos!X8</f>
        <v>0</v>
      </c>
    </row>
    <row r="9" spans="1:6" ht="15">
      <c r="A9" s="4" t="s">
        <v>12</v>
      </c>
      <c r="B9" s="4" t="s">
        <v>13</v>
      </c>
      <c r="C9" s="4">
        <f>Gastos!U9</f>
        <v>5246</v>
      </c>
      <c r="D9" s="4">
        <f>Gastos!V9</f>
        <v>5246</v>
      </c>
      <c r="E9" s="4">
        <f>Gastos!W9</f>
        <v>3956</v>
      </c>
      <c r="F9" s="4">
        <f>Gastos!X9</f>
        <v>0</v>
      </c>
    </row>
    <row r="10" spans="1:6" ht="15">
      <c r="A10" s="4" t="s">
        <v>14</v>
      </c>
      <c r="B10" s="4" t="s">
        <v>15</v>
      </c>
      <c r="C10" s="4">
        <f>Gastos!U10</f>
        <v>0</v>
      </c>
      <c r="D10" s="4">
        <f>Gastos!V10</f>
        <v>0</v>
      </c>
      <c r="E10" s="4">
        <f>Gastos!W10</f>
        <v>0</v>
      </c>
      <c r="F10" s="4">
        <f>Gastos!X10</f>
        <v>0</v>
      </c>
    </row>
    <row r="11" spans="1:6" ht="15">
      <c r="A11" s="5" t="s">
        <v>16</v>
      </c>
      <c r="B11" s="5" t="s">
        <v>17</v>
      </c>
      <c r="C11" s="5">
        <f>Gastos!U11</f>
        <v>0</v>
      </c>
      <c r="D11" s="5">
        <f>Gastos!V11</f>
        <v>0</v>
      </c>
      <c r="E11" s="5">
        <f>Gastos!W11</f>
        <v>0</v>
      </c>
      <c r="F11" s="5">
        <f>Gastos!X11</f>
        <v>0</v>
      </c>
    </row>
    <row r="12" spans="1:6" ht="15">
      <c r="A12" s="4" t="s">
        <v>18</v>
      </c>
      <c r="B12" s="4" t="s">
        <v>19</v>
      </c>
      <c r="C12" s="4">
        <f>Gastos!U12</f>
        <v>0</v>
      </c>
      <c r="D12" s="4">
        <f>Gastos!V12</f>
        <v>0</v>
      </c>
      <c r="E12" s="4">
        <f>Gastos!W12</f>
        <v>0</v>
      </c>
      <c r="F12" s="4">
        <f>Gastos!X12</f>
        <v>0</v>
      </c>
    </row>
    <row r="13" spans="1:6" ht="15">
      <c r="A13" s="5" t="s">
        <v>20</v>
      </c>
      <c r="B13" s="5" t="s">
        <v>21</v>
      </c>
      <c r="C13" s="5">
        <f>Gastos!U13</f>
        <v>0</v>
      </c>
      <c r="D13" s="5">
        <f>Gastos!V13</f>
        <v>0</v>
      </c>
      <c r="E13" s="5">
        <f>Gastos!W13</f>
        <v>0</v>
      </c>
      <c r="F13" s="5">
        <f>Gastos!X13</f>
        <v>0</v>
      </c>
    </row>
    <row r="14" spans="1:6" ht="15">
      <c r="A14" s="4" t="s">
        <v>22</v>
      </c>
      <c r="B14" s="4" t="s">
        <v>23</v>
      </c>
      <c r="C14" s="4">
        <f>Gastos!U14</f>
        <v>0</v>
      </c>
      <c r="D14" s="4">
        <f>Gastos!V14</f>
        <v>0</v>
      </c>
      <c r="E14" s="4">
        <f>Gastos!W14</f>
        <v>0</v>
      </c>
      <c r="F14" s="4">
        <f>Gastos!X14</f>
        <v>0</v>
      </c>
    </row>
    <row r="15" spans="1:6" ht="15">
      <c r="A15" s="4" t="s">
        <v>24</v>
      </c>
      <c r="B15" s="4" t="s">
        <v>25</v>
      </c>
      <c r="C15" s="4">
        <f>Gastos!U15</f>
        <v>0</v>
      </c>
      <c r="D15" s="4">
        <f>Gastos!V15</f>
        <v>0</v>
      </c>
      <c r="E15" s="4">
        <f>Gastos!W15</f>
        <v>0</v>
      </c>
      <c r="F15" s="4">
        <f>Gastos!X15</f>
        <v>0</v>
      </c>
    </row>
    <row r="16" spans="1:6" ht="15">
      <c r="A16" s="4" t="s">
        <v>26</v>
      </c>
      <c r="B16" s="4" t="s">
        <v>27</v>
      </c>
      <c r="C16" s="4">
        <f>Gastos!U16</f>
        <v>0</v>
      </c>
      <c r="D16" s="4">
        <f>Gastos!V16</f>
        <v>0</v>
      </c>
      <c r="E16" s="4">
        <f>Gastos!W16</f>
        <v>0</v>
      </c>
      <c r="F16" s="4">
        <f>Gastos!X16</f>
        <v>0</v>
      </c>
    </row>
    <row r="17" spans="1:6" ht="15">
      <c r="A17" s="4" t="s">
        <v>28</v>
      </c>
      <c r="B17" s="4" t="s">
        <v>29</v>
      </c>
      <c r="C17" s="4">
        <f>Gastos!U17</f>
        <v>0</v>
      </c>
      <c r="D17" s="4">
        <f>Gastos!V17</f>
        <v>0</v>
      </c>
      <c r="E17" s="4">
        <f>Gastos!W17</f>
        <v>0</v>
      </c>
      <c r="F17" s="4">
        <f>Gastos!X17</f>
        <v>0</v>
      </c>
    </row>
    <row r="18" spans="1:6" ht="15">
      <c r="A18" s="5" t="s">
        <v>30</v>
      </c>
      <c r="B18" s="5" t="s">
        <v>31</v>
      </c>
      <c r="C18" s="5">
        <f>Gastos!U18</f>
        <v>71861</v>
      </c>
      <c r="D18" s="5">
        <f>Gastos!V18</f>
        <v>71861</v>
      </c>
      <c r="E18" s="5">
        <f>Gastos!W18</f>
        <v>38824</v>
      </c>
      <c r="F18" s="5">
        <f>Gastos!X18</f>
        <v>0</v>
      </c>
    </row>
    <row r="19" spans="1:6" ht="15">
      <c r="A19" s="4" t="s">
        <v>32</v>
      </c>
      <c r="B19" s="4" t="s">
        <v>33</v>
      </c>
      <c r="C19" s="4">
        <f>Gastos!U19</f>
        <v>71861</v>
      </c>
      <c r="D19" s="4">
        <f>Gastos!V19</f>
        <v>71861</v>
      </c>
      <c r="E19" s="4">
        <f>Gastos!W19</f>
        <v>38824</v>
      </c>
      <c r="F19" s="4">
        <f>Gastos!X19</f>
        <v>0</v>
      </c>
    </row>
    <row r="20" spans="1:6" ht="15">
      <c r="A20" s="4" t="s">
        <v>34</v>
      </c>
      <c r="B20" s="4" t="s">
        <v>35</v>
      </c>
      <c r="C20" s="4">
        <f>Gastos!U20</f>
        <v>0</v>
      </c>
      <c r="D20" s="4">
        <f>Gastos!V20</f>
        <v>0</v>
      </c>
      <c r="E20" s="4">
        <f>Gastos!W20</f>
        <v>0</v>
      </c>
      <c r="F20" s="4">
        <f>Gastos!X20</f>
        <v>0</v>
      </c>
    </row>
    <row r="21" spans="1:6" ht="15">
      <c r="A21" s="4" t="s">
        <v>36</v>
      </c>
      <c r="B21" s="4" t="s">
        <v>37</v>
      </c>
      <c r="C21" s="4">
        <f>Gastos!U21</f>
        <v>0</v>
      </c>
      <c r="D21" s="4">
        <f>Gastos!V21</f>
        <v>0</v>
      </c>
      <c r="E21" s="4">
        <f>Gastos!W21</f>
        <v>0</v>
      </c>
      <c r="F21" s="4">
        <f>Gastos!X21</f>
        <v>0</v>
      </c>
    </row>
    <row r="22" spans="1:6" ht="15">
      <c r="A22" s="5" t="s">
        <v>38</v>
      </c>
      <c r="B22" s="5" t="s">
        <v>39</v>
      </c>
      <c r="C22" s="5">
        <f>Gastos!U22</f>
        <v>0</v>
      </c>
      <c r="D22" s="5">
        <f>Gastos!V22</f>
        <v>0</v>
      </c>
      <c r="E22" s="5">
        <f>Gastos!W22</f>
        <v>0</v>
      </c>
      <c r="F22" s="5">
        <f>Gastos!X22</f>
        <v>0</v>
      </c>
    </row>
    <row r="23" spans="1:6" ht="15">
      <c r="A23" s="4" t="s">
        <v>40</v>
      </c>
      <c r="B23" s="4" t="s">
        <v>41</v>
      </c>
      <c r="C23" s="4">
        <f>Gastos!U23</f>
        <v>0</v>
      </c>
      <c r="D23" s="4">
        <f>Gastos!V23</f>
        <v>0</v>
      </c>
      <c r="E23" s="4">
        <f>Gastos!W23</f>
        <v>0</v>
      </c>
      <c r="F23" s="4">
        <f>Gastos!X23</f>
        <v>0</v>
      </c>
    </row>
    <row r="24" spans="1:6" ht="15">
      <c r="A24" s="4" t="s">
        <v>42</v>
      </c>
      <c r="B24" s="4" t="s">
        <v>43</v>
      </c>
      <c r="C24" s="4">
        <f>Gastos!U24</f>
        <v>0</v>
      </c>
      <c r="D24" s="4">
        <f>Gastos!V24</f>
        <v>0</v>
      </c>
      <c r="E24" s="4">
        <f>Gastos!W24</f>
        <v>0</v>
      </c>
      <c r="F24" s="4">
        <f>Gastos!X24</f>
        <v>0</v>
      </c>
    </row>
    <row r="25" spans="1:6" ht="15">
      <c r="A25" s="5" t="s">
        <v>44</v>
      </c>
      <c r="B25" s="5" t="s">
        <v>45</v>
      </c>
      <c r="C25" s="5">
        <f>Gastos!U25</f>
        <v>14500</v>
      </c>
      <c r="D25" s="5">
        <f>Gastos!V25</f>
        <v>14500</v>
      </c>
      <c r="E25" s="5">
        <f>Gastos!W25</f>
        <v>7617</v>
      </c>
      <c r="F25" s="5">
        <f>Gastos!X25</f>
        <v>0</v>
      </c>
    </row>
    <row r="26" spans="1:6" ht="15">
      <c r="A26" s="4" t="s">
        <v>46</v>
      </c>
      <c r="B26" s="4" t="s">
        <v>47</v>
      </c>
      <c r="C26" s="4">
        <f>Gastos!U26</f>
        <v>0</v>
      </c>
      <c r="D26" s="4">
        <f>Gastos!V26</f>
        <v>0</v>
      </c>
      <c r="E26" s="4">
        <f>Gastos!W26</f>
        <v>0</v>
      </c>
      <c r="F26" s="4">
        <f>Gastos!X26</f>
        <v>0</v>
      </c>
    </row>
    <row r="27" spans="1:6" ht="15">
      <c r="A27" s="4" t="s">
        <v>48</v>
      </c>
      <c r="B27" s="4" t="s">
        <v>49</v>
      </c>
      <c r="C27" s="4">
        <f>Gastos!U27</f>
        <v>0</v>
      </c>
      <c r="D27" s="4">
        <f>Gastos!V27</f>
        <v>0</v>
      </c>
      <c r="E27" s="4">
        <f>Gastos!W27</f>
        <v>0</v>
      </c>
      <c r="F27" s="4">
        <f>Gastos!X27</f>
        <v>0</v>
      </c>
    </row>
    <row r="28" spans="1:6" ht="15">
      <c r="A28" s="4" t="s">
        <v>50</v>
      </c>
      <c r="B28" s="4" t="s">
        <v>51</v>
      </c>
      <c r="C28" s="4">
        <f>Gastos!U28</f>
        <v>0</v>
      </c>
      <c r="D28" s="4">
        <f>Gastos!V28</f>
        <v>0</v>
      </c>
      <c r="E28" s="4">
        <f>Gastos!W28</f>
        <v>0</v>
      </c>
      <c r="F28" s="4">
        <f>Gastos!X28</f>
        <v>0</v>
      </c>
    </row>
    <row r="29" spans="1:6" ht="15">
      <c r="A29" s="4" t="s">
        <v>52</v>
      </c>
      <c r="B29" s="4" t="s">
        <v>53</v>
      </c>
      <c r="C29" s="4">
        <f>Gastos!U29</f>
        <v>0</v>
      </c>
      <c r="D29" s="4">
        <f>Gastos!V29</f>
        <v>0</v>
      </c>
      <c r="E29" s="4">
        <f>Gastos!W29</f>
        <v>0</v>
      </c>
      <c r="F29" s="4">
        <f>Gastos!X29</f>
        <v>0</v>
      </c>
    </row>
    <row r="30" spans="1:6" ht="15">
      <c r="A30" s="4" t="s">
        <v>54</v>
      </c>
      <c r="B30" s="4" t="s">
        <v>55</v>
      </c>
      <c r="C30" s="4">
        <f>Gastos!U30</f>
        <v>14500</v>
      </c>
      <c r="D30" s="4">
        <f>Gastos!V30</f>
        <v>14500</v>
      </c>
      <c r="E30" s="4">
        <f>Gastos!W30</f>
        <v>7617</v>
      </c>
      <c r="F30" s="4">
        <f>Gastos!X30</f>
        <v>0</v>
      </c>
    </row>
    <row r="31" spans="1:6" ht="15">
      <c r="A31" s="4" t="s">
        <v>56</v>
      </c>
      <c r="B31" s="4" t="s">
        <v>57</v>
      </c>
      <c r="C31" s="4">
        <f>Gastos!U31</f>
        <v>0</v>
      </c>
      <c r="D31" s="4">
        <f>Gastos!V31</f>
        <v>0</v>
      </c>
      <c r="E31" s="4">
        <f>Gastos!W31</f>
        <v>0</v>
      </c>
      <c r="F31" s="4">
        <f>Gastos!X31</f>
        <v>0</v>
      </c>
    </row>
    <row r="32" spans="1:6" ht="15">
      <c r="A32" s="4" t="s">
        <v>58</v>
      </c>
      <c r="B32" s="4" t="s">
        <v>59</v>
      </c>
      <c r="C32" s="4">
        <f>Gastos!U32</f>
        <v>0</v>
      </c>
      <c r="D32" s="4">
        <f>Gastos!V32</f>
        <v>0</v>
      </c>
      <c r="E32" s="4">
        <f>Gastos!W32</f>
        <v>0</v>
      </c>
      <c r="F32" s="4">
        <f>Gastos!X32</f>
        <v>0</v>
      </c>
    </row>
    <row r="33" spans="1:6" ht="15">
      <c r="A33" s="4" t="s">
        <v>60</v>
      </c>
      <c r="B33" s="4" t="s">
        <v>61</v>
      </c>
      <c r="C33" s="4">
        <f>Gastos!U33</f>
        <v>0</v>
      </c>
      <c r="D33" s="4">
        <f>Gastos!V33</f>
        <v>0</v>
      </c>
      <c r="E33" s="4">
        <f>Gastos!W33</f>
        <v>0</v>
      </c>
      <c r="F33" s="4">
        <f>Gastos!X33</f>
        <v>0</v>
      </c>
    </row>
    <row r="34" spans="1:6" ht="15">
      <c r="A34" s="5" t="s">
        <v>62</v>
      </c>
      <c r="B34" s="5" t="s">
        <v>63</v>
      </c>
      <c r="C34" s="5">
        <f>Gastos!U34</f>
        <v>263</v>
      </c>
      <c r="D34" s="5">
        <f>Gastos!V34</f>
        <v>263</v>
      </c>
      <c r="E34" s="5">
        <f>Gastos!W34</f>
        <v>144</v>
      </c>
      <c r="F34" s="5">
        <f>Gastos!X34</f>
        <v>0</v>
      </c>
    </row>
    <row r="35" spans="1:6" ht="15">
      <c r="A35" s="4" t="s">
        <v>64</v>
      </c>
      <c r="B35" s="4" t="s">
        <v>65</v>
      </c>
      <c r="C35" s="4">
        <f>Gastos!U35</f>
        <v>263</v>
      </c>
      <c r="D35" s="4">
        <f>Gastos!V35</f>
        <v>263</v>
      </c>
      <c r="E35" s="4">
        <f>Gastos!W35</f>
        <v>144</v>
      </c>
      <c r="F35" s="4">
        <f>Gastos!X35</f>
        <v>0</v>
      </c>
    </row>
    <row r="36" spans="1:6" ht="15">
      <c r="A36" s="5" t="s">
        <v>66</v>
      </c>
      <c r="B36" s="5" t="s">
        <v>67</v>
      </c>
      <c r="C36" s="5">
        <f>Gastos!U36</f>
        <v>0</v>
      </c>
      <c r="D36" s="5">
        <f>Gastos!V36</f>
        <v>0</v>
      </c>
      <c r="E36" s="5">
        <f>Gastos!W36</f>
        <v>0</v>
      </c>
      <c r="F36" s="5">
        <f>Gastos!X36</f>
        <v>0</v>
      </c>
    </row>
    <row r="37" spans="1:6" ht="15">
      <c r="A37" s="4" t="s">
        <v>68</v>
      </c>
      <c r="B37" s="4" t="s">
        <v>69</v>
      </c>
      <c r="C37" s="4">
        <f>Gastos!U37</f>
        <v>0</v>
      </c>
      <c r="D37" s="4">
        <f>Gastos!V37</f>
        <v>0</v>
      </c>
      <c r="E37" s="4">
        <f>Gastos!W37</f>
        <v>0</v>
      </c>
      <c r="F37" s="4">
        <f>Gastos!X37</f>
        <v>0</v>
      </c>
    </row>
    <row r="38" spans="1:6" ht="15">
      <c r="A38" s="5" t="s">
        <v>70</v>
      </c>
      <c r="B38" s="5" t="s">
        <v>71</v>
      </c>
      <c r="C38" s="5">
        <f>Gastos!U38</f>
        <v>25252</v>
      </c>
      <c r="D38" s="5">
        <f>Gastos!V38</f>
        <v>37252</v>
      </c>
      <c r="E38" s="5">
        <f>Gastos!W38</f>
        <v>21060</v>
      </c>
      <c r="F38" s="5">
        <f>Gastos!X38</f>
        <v>0</v>
      </c>
    </row>
    <row r="39" spans="1:6" ht="15">
      <c r="A39" s="4" t="s">
        <v>72</v>
      </c>
      <c r="B39" s="4" t="s">
        <v>73</v>
      </c>
      <c r="C39" s="4">
        <f>Gastos!U39</f>
        <v>0</v>
      </c>
      <c r="D39" s="4">
        <f>Gastos!V39</f>
        <v>12000</v>
      </c>
      <c r="E39" s="4">
        <f>Gastos!W39</f>
        <v>9801</v>
      </c>
      <c r="F39" s="4">
        <f>Gastos!X39</f>
        <v>0</v>
      </c>
    </row>
    <row r="40" spans="1:6" ht="15">
      <c r="A40" s="4" t="s">
        <v>74</v>
      </c>
      <c r="B40" s="4" t="s">
        <v>75</v>
      </c>
      <c r="C40" s="4">
        <f>Gastos!U40</f>
        <v>5100</v>
      </c>
      <c r="D40" s="4">
        <f>Gastos!V40</f>
        <v>5100</v>
      </c>
      <c r="E40" s="4">
        <f>Gastos!W40</f>
        <v>2756</v>
      </c>
      <c r="F40" s="4">
        <f>Gastos!X40</f>
        <v>0</v>
      </c>
    </row>
    <row r="41" spans="1:6" ht="15">
      <c r="A41" s="4" t="s">
        <v>76</v>
      </c>
      <c r="B41" s="4" t="s">
        <v>77</v>
      </c>
      <c r="C41" s="4">
        <f>Gastos!U41</f>
        <v>12960</v>
      </c>
      <c r="D41" s="4">
        <f>Gastos!V41</f>
        <v>12960</v>
      </c>
      <c r="E41" s="4">
        <f>Gastos!W41</f>
        <v>7000</v>
      </c>
      <c r="F41" s="4">
        <f>Gastos!X41</f>
        <v>0</v>
      </c>
    </row>
    <row r="42" spans="1:6" ht="15">
      <c r="A42" s="4" t="s">
        <v>78</v>
      </c>
      <c r="B42" s="4" t="s">
        <v>79</v>
      </c>
      <c r="C42" s="4">
        <f>Gastos!U42</f>
        <v>7192</v>
      </c>
      <c r="D42" s="4">
        <f>Gastos!V42</f>
        <v>7192</v>
      </c>
      <c r="E42" s="4">
        <f>Gastos!W42</f>
        <v>1503</v>
      </c>
      <c r="F42" s="4">
        <f>Gastos!X42</f>
        <v>0</v>
      </c>
    </row>
    <row r="43" spans="1:6" ht="15">
      <c r="A43" s="4" t="s">
        <v>80</v>
      </c>
      <c r="B43" s="4" t="s">
        <v>81</v>
      </c>
      <c r="C43" s="4">
        <f>Gastos!U43</f>
        <v>0</v>
      </c>
      <c r="D43" s="4">
        <f>Gastos!V43</f>
        <v>0</v>
      </c>
      <c r="E43" s="4">
        <f>Gastos!W43</f>
        <v>0</v>
      </c>
      <c r="F43" s="4">
        <f>Gastos!X43</f>
        <v>0</v>
      </c>
    </row>
    <row r="44" spans="1:6" ht="15">
      <c r="A44" s="4" t="s">
        <v>82</v>
      </c>
      <c r="B44" s="4" t="s">
        <v>83</v>
      </c>
      <c r="C44" s="4">
        <f>Gastos!U44</f>
        <v>0</v>
      </c>
      <c r="D44" s="4">
        <f>Gastos!V44</f>
        <v>0</v>
      </c>
      <c r="E44" s="4">
        <f>Gastos!W44</f>
        <v>0</v>
      </c>
      <c r="F44" s="4">
        <f>Gastos!X44</f>
        <v>0</v>
      </c>
    </row>
    <row r="45" spans="1:6" ht="15">
      <c r="A45" s="4" t="s">
        <v>84</v>
      </c>
      <c r="B45" s="4" t="s">
        <v>85</v>
      </c>
      <c r="C45" s="4">
        <f>Gastos!U45</f>
        <v>0</v>
      </c>
      <c r="D45" s="4">
        <f>Gastos!V45</f>
        <v>0</v>
      </c>
      <c r="E45" s="4">
        <f>Gastos!W45</f>
        <v>0</v>
      </c>
      <c r="F45" s="4">
        <f>Gastos!X45</f>
        <v>0</v>
      </c>
    </row>
    <row r="46" spans="1:6" ht="15">
      <c r="A46" s="4" t="s">
        <v>86</v>
      </c>
      <c r="B46" s="4" t="s">
        <v>87</v>
      </c>
      <c r="C46" s="4">
        <f>Gastos!U46</f>
        <v>0</v>
      </c>
      <c r="D46" s="4">
        <f>Gastos!V46</f>
        <v>0</v>
      </c>
      <c r="E46" s="4">
        <f>Gastos!W46</f>
        <v>0</v>
      </c>
      <c r="F46" s="4">
        <f>Gastos!X46</f>
        <v>0</v>
      </c>
    </row>
    <row r="47" spans="1:6" ht="15">
      <c r="A47" s="5" t="s">
        <v>88</v>
      </c>
      <c r="B47" s="5" t="s">
        <v>89</v>
      </c>
      <c r="C47" s="5">
        <f>Gastos!U47</f>
        <v>16326</v>
      </c>
      <c r="D47" s="5">
        <f>Gastos!V47</f>
        <v>16326</v>
      </c>
      <c r="E47" s="5">
        <f>Gastos!W47</f>
        <v>8743</v>
      </c>
      <c r="F47" s="5">
        <f>Gastos!X47</f>
        <v>0</v>
      </c>
    </row>
    <row r="48" spans="1:6" ht="15">
      <c r="A48" s="4" t="s">
        <v>90</v>
      </c>
      <c r="B48" s="4" t="s">
        <v>91</v>
      </c>
      <c r="C48" s="4">
        <f>Gastos!U48</f>
        <v>16326</v>
      </c>
      <c r="D48" s="4">
        <f>Gastos!V48</f>
        <v>16326</v>
      </c>
      <c r="E48" s="4">
        <f>Gastos!W48</f>
        <v>8743</v>
      </c>
      <c r="F48" s="4">
        <f>Gastos!X48</f>
        <v>0</v>
      </c>
    </row>
    <row r="49" spans="1:6" ht="15">
      <c r="A49" s="4" t="s">
        <v>92</v>
      </c>
      <c r="B49" s="4" t="s">
        <v>93</v>
      </c>
      <c r="C49" s="4">
        <f>Gastos!U49</f>
        <v>0</v>
      </c>
      <c r="D49" s="4">
        <f>Gastos!V49</f>
        <v>0</v>
      </c>
      <c r="E49" s="4">
        <f>Gastos!W49</f>
        <v>0</v>
      </c>
      <c r="F49" s="4">
        <f>Gastos!X49</f>
        <v>0</v>
      </c>
    </row>
    <row r="50" spans="1:6" ht="15">
      <c r="A50" s="5" t="s">
        <v>94</v>
      </c>
      <c r="B50" s="5" t="s">
        <v>95</v>
      </c>
      <c r="C50" s="5">
        <f>Gastos!U50</f>
        <v>2683</v>
      </c>
      <c r="D50" s="5">
        <f>Gastos!V50</f>
        <v>2683</v>
      </c>
      <c r="E50" s="5">
        <f>Gastos!W50</f>
        <v>1501</v>
      </c>
      <c r="F50" s="5">
        <f>Gastos!X50</f>
        <v>0</v>
      </c>
    </row>
    <row r="51" spans="1:6" ht="15">
      <c r="A51" s="4" t="s">
        <v>96</v>
      </c>
      <c r="B51" s="4" t="s">
        <v>97</v>
      </c>
      <c r="C51" s="4">
        <f>Gastos!U51</f>
        <v>2683</v>
      </c>
      <c r="D51" s="4">
        <f>Gastos!V51</f>
        <v>2683</v>
      </c>
      <c r="E51" s="4">
        <f>Gastos!W51</f>
        <v>1501</v>
      </c>
      <c r="F51" s="4">
        <f>Gastos!X51</f>
        <v>0</v>
      </c>
    </row>
    <row r="52" spans="1:6" ht="15">
      <c r="A52" s="4" t="s">
        <v>98</v>
      </c>
      <c r="B52" s="4" t="s">
        <v>99</v>
      </c>
      <c r="C52" s="4">
        <f>Gastos!U52</f>
        <v>0</v>
      </c>
      <c r="D52" s="4">
        <f>Gastos!V52</f>
        <v>0</v>
      </c>
      <c r="E52" s="4">
        <f>Gastos!W52</f>
        <v>0</v>
      </c>
      <c r="F52" s="4">
        <f>Gastos!X52</f>
        <v>0</v>
      </c>
    </row>
    <row r="53" spans="1:6" ht="15">
      <c r="A53" s="4" t="s">
        <v>100</v>
      </c>
      <c r="B53" s="4" t="s">
        <v>101</v>
      </c>
      <c r="C53" s="4">
        <f>Gastos!U53</f>
        <v>0</v>
      </c>
      <c r="D53" s="4">
        <f>Gastos!V53</f>
        <v>0</v>
      </c>
      <c r="E53" s="4">
        <f>Gastos!W53</f>
        <v>0</v>
      </c>
      <c r="F53" s="4">
        <f>Gastos!X53</f>
        <v>0</v>
      </c>
    </row>
    <row r="54" spans="1:6" ht="15">
      <c r="A54" s="4" t="s">
        <v>102</v>
      </c>
      <c r="B54" s="4" t="s">
        <v>103</v>
      </c>
      <c r="C54" s="4">
        <f>Gastos!U54</f>
        <v>0</v>
      </c>
      <c r="D54" s="4">
        <f>Gastos!V54</f>
        <v>0</v>
      </c>
      <c r="E54" s="4">
        <f>Gastos!W54</f>
        <v>0</v>
      </c>
      <c r="F54" s="4">
        <f>Gastos!X54</f>
        <v>0</v>
      </c>
    </row>
    <row r="55" spans="1:6" ht="15">
      <c r="A55" s="5" t="s">
        <v>104</v>
      </c>
      <c r="B55" s="5" t="s">
        <v>105</v>
      </c>
      <c r="C55" s="5">
        <f>Gastos!U55</f>
        <v>0</v>
      </c>
      <c r="D55" s="5">
        <f>Gastos!V55</f>
        <v>0</v>
      </c>
      <c r="E55" s="5">
        <f>Gastos!W55</f>
        <v>0</v>
      </c>
      <c r="F55" s="5">
        <f>Gastos!X55</f>
        <v>0</v>
      </c>
    </row>
    <row r="56" spans="1:6" ht="15">
      <c r="A56" s="4" t="s">
        <v>106</v>
      </c>
      <c r="B56" s="4" t="s">
        <v>107</v>
      </c>
      <c r="C56" s="4">
        <f>Gastos!U56</f>
        <v>0</v>
      </c>
      <c r="D56" s="4">
        <f>Gastos!V56</f>
        <v>0</v>
      </c>
      <c r="E56" s="4">
        <f>Gastos!W56</f>
        <v>0</v>
      </c>
      <c r="F56" s="4">
        <f>Gastos!X56</f>
        <v>0</v>
      </c>
    </row>
    <row r="57" spans="1:6" ht="15">
      <c r="A57" s="4" t="s">
        <v>108</v>
      </c>
      <c r="B57" s="4" t="s">
        <v>109</v>
      </c>
      <c r="C57" s="4">
        <f>Gastos!U57</f>
        <v>0</v>
      </c>
      <c r="D57" s="4">
        <f>Gastos!V57</f>
        <v>0</v>
      </c>
      <c r="E57" s="4">
        <f>Gastos!W57</f>
        <v>0</v>
      </c>
      <c r="F57" s="4">
        <f>Gastos!X57</f>
        <v>0</v>
      </c>
    </row>
    <row r="58" spans="1:6" ht="15">
      <c r="A58" s="4" t="s">
        <v>110</v>
      </c>
      <c r="B58" s="4" t="s">
        <v>111</v>
      </c>
      <c r="C58" s="4">
        <f>Gastos!U58</f>
        <v>0</v>
      </c>
      <c r="D58" s="4">
        <f>Gastos!V58</f>
        <v>0</v>
      </c>
      <c r="E58" s="4">
        <f>Gastos!W58</f>
        <v>0</v>
      </c>
      <c r="F58" s="4">
        <f>Gastos!X58</f>
        <v>0</v>
      </c>
    </row>
    <row r="59" spans="1:6" ht="15">
      <c r="A59" s="4" t="s">
        <v>112</v>
      </c>
      <c r="B59" s="4" t="s">
        <v>113</v>
      </c>
      <c r="C59" s="4">
        <f>Gastos!U59</f>
        <v>0</v>
      </c>
      <c r="D59" s="4">
        <f>Gastos!V59</f>
        <v>0</v>
      </c>
      <c r="E59" s="4">
        <f>Gastos!W59</f>
        <v>0</v>
      </c>
      <c r="F59" s="4">
        <f>Gastos!X59</f>
        <v>0</v>
      </c>
    </row>
    <row r="60" spans="1:6" ht="15">
      <c r="A60" s="5" t="s">
        <v>114</v>
      </c>
      <c r="B60" s="5" t="s">
        <v>115</v>
      </c>
      <c r="C60" s="5">
        <f>Gastos!U60</f>
        <v>0</v>
      </c>
      <c r="D60" s="5">
        <f>Gastos!V60</f>
        <v>0</v>
      </c>
      <c r="E60" s="5">
        <f>Gastos!W60</f>
        <v>0</v>
      </c>
      <c r="F60" s="5">
        <f>Gastos!X60</f>
        <v>0</v>
      </c>
    </row>
    <row r="61" spans="1:6" ht="15">
      <c r="A61" s="4" t="s">
        <v>116</v>
      </c>
      <c r="B61" s="4" t="s">
        <v>117</v>
      </c>
      <c r="C61" s="4">
        <f>Gastos!U61</f>
        <v>0</v>
      </c>
      <c r="D61" s="4">
        <f>Gastos!V61</f>
        <v>0</v>
      </c>
      <c r="E61" s="4">
        <f>Gastos!W61</f>
        <v>0</v>
      </c>
      <c r="F61" s="4">
        <f>Gastos!X61</f>
        <v>0</v>
      </c>
    </row>
    <row r="62" spans="1:6" ht="15">
      <c r="A62" s="4" t="s">
        <v>118</v>
      </c>
      <c r="B62" s="4" t="s">
        <v>119</v>
      </c>
      <c r="C62" s="4">
        <f>Gastos!U62</f>
        <v>0</v>
      </c>
      <c r="D62" s="4">
        <f>Gastos!V62</f>
        <v>0</v>
      </c>
      <c r="E62" s="4">
        <f>Gastos!W62</f>
        <v>0</v>
      </c>
      <c r="F62" s="4">
        <f>Gastos!X62</f>
        <v>0</v>
      </c>
    </row>
    <row r="63" spans="1:6" ht="15">
      <c r="A63" s="4" t="s">
        <v>120</v>
      </c>
      <c r="B63" s="4" t="s">
        <v>121</v>
      </c>
      <c r="C63" s="4">
        <f>Gastos!U63</f>
        <v>0</v>
      </c>
      <c r="D63" s="4">
        <f>Gastos!V63</f>
        <v>0</v>
      </c>
      <c r="E63" s="4">
        <f>Gastos!W63</f>
        <v>0</v>
      </c>
      <c r="F63" s="4">
        <f>Gastos!X63</f>
        <v>0</v>
      </c>
    </row>
    <row r="64" spans="1:6" ht="15">
      <c r="A64" s="4" t="s">
        <v>122</v>
      </c>
      <c r="B64" s="4" t="s">
        <v>123</v>
      </c>
      <c r="C64" s="4">
        <f>Gastos!U64</f>
        <v>0</v>
      </c>
      <c r="D64" s="4">
        <f>Gastos!V64</f>
        <v>0</v>
      </c>
      <c r="E64" s="4">
        <f>Gastos!W64</f>
        <v>0</v>
      </c>
      <c r="F64" s="4">
        <f>Gastos!X64</f>
        <v>0</v>
      </c>
    </row>
    <row r="65" spans="1:6" ht="15">
      <c r="A65" s="5" t="s">
        <v>124</v>
      </c>
      <c r="B65" s="5" t="s">
        <v>125</v>
      </c>
      <c r="C65" s="5">
        <f>Gastos!U65</f>
        <v>0</v>
      </c>
      <c r="D65" s="5">
        <f>Gastos!V65</f>
        <v>0</v>
      </c>
      <c r="E65" s="5">
        <f>Gastos!W65</f>
        <v>0</v>
      </c>
      <c r="F65" s="5">
        <f>Gastos!X65</f>
        <v>0</v>
      </c>
    </row>
    <row r="66" spans="1:6" ht="15">
      <c r="A66" s="4" t="s">
        <v>126</v>
      </c>
      <c r="B66" s="4" t="s">
        <v>127</v>
      </c>
      <c r="C66" s="4">
        <f>Gastos!U66</f>
        <v>0</v>
      </c>
      <c r="D66" s="4">
        <f>Gastos!V66</f>
        <v>0</v>
      </c>
      <c r="E66" s="4">
        <f>Gastos!W66</f>
        <v>0</v>
      </c>
      <c r="F66" s="4">
        <f>Gastos!X66</f>
        <v>0</v>
      </c>
    </row>
    <row r="67" spans="1:6" ht="15">
      <c r="A67" s="4" t="s">
        <v>128</v>
      </c>
      <c r="B67" s="4" t="s">
        <v>129</v>
      </c>
      <c r="C67" s="4">
        <f>Gastos!U67</f>
        <v>0</v>
      </c>
      <c r="D67" s="4">
        <f>Gastos!V67</f>
        <v>0</v>
      </c>
      <c r="E67" s="4">
        <f>Gastos!W67</f>
        <v>0</v>
      </c>
      <c r="F67" s="4">
        <f>Gastos!X67</f>
        <v>0</v>
      </c>
    </row>
    <row r="68" spans="1:6" ht="15">
      <c r="A68" s="5" t="s">
        <v>130</v>
      </c>
      <c r="B68" s="5" t="s">
        <v>131</v>
      </c>
      <c r="C68" s="5">
        <f>Gastos!U68</f>
        <v>0</v>
      </c>
      <c r="D68" s="5">
        <f>Gastos!V68</f>
        <v>0</v>
      </c>
      <c r="E68" s="5">
        <f>Gastos!W68</f>
        <v>0</v>
      </c>
      <c r="F68" s="5">
        <f>Gastos!X68</f>
        <v>0</v>
      </c>
    </row>
    <row r="69" spans="1:6" ht="15">
      <c r="A69" s="5" t="s">
        <v>132</v>
      </c>
      <c r="B69" s="5" t="s">
        <v>133</v>
      </c>
      <c r="C69" s="5">
        <f>Gastos!U69</f>
        <v>0</v>
      </c>
      <c r="D69" s="5">
        <f>Gastos!V69</f>
        <v>0</v>
      </c>
      <c r="E69" s="5">
        <f>Gastos!W69</f>
        <v>0</v>
      </c>
      <c r="F69" s="5">
        <f>Gastos!X69</f>
        <v>0</v>
      </c>
    </row>
    <row r="70" spans="1:6" ht="15">
      <c r="A70" s="5" t="s">
        <v>134</v>
      </c>
      <c r="B70" s="5" t="s">
        <v>135</v>
      </c>
      <c r="C70" s="5">
        <f>Gastos!U70</f>
        <v>17100</v>
      </c>
      <c r="D70" s="5">
        <f>Gastos!V70</f>
        <v>17100</v>
      </c>
      <c r="E70" s="5">
        <f>Gastos!W70</f>
        <v>0</v>
      </c>
      <c r="F70" s="5">
        <f>Gastos!X70</f>
        <v>0</v>
      </c>
    </row>
    <row r="71" spans="1:6" ht="15">
      <c r="A71" s="5" t="s">
        <v>136</v>
      </c>
      <c r="B71" s="5" t="s">
        <v>137</v>
      </c>
      <c r="C71" s="5">
        <f>Gastos!U71</f>
        <v>0</v>
      </c>
      <c r="D71" s="5">
        <f>Gastos!V71</f>
        <v>0</v>
      </c>
      <c r="E71" s="5">
        <f>Gastos!W71</f>
        <v>0</v>
      </c>
      <c r="F71" s="5">
        <f>Gastos!X71</f>
        <v>0</v>
      </c>
    </row>
    <row r="72" spans="1:6" ht="15">
      <c r="A72" s="5" t="s">
        <v>138</v>
      </c>
      <c r="B72" s="5" t="s">
        <v>139</v>
      </c>
      <c r="C72" s="5">
        <f>Gastos!U72</f>
        <v>0</v>
      </c>
      <c r="D72" s="5">
        <f>Gastos!V72</f>
        <v>0</v>
      </c>
      <c r="E72" s="5">
        <f>Gastos!W72</f>
        <v>0</v>
      </c>
      <c r="F72" s="5">
        <f>Gastos!X72</f>
        <v>0</v>
      </c>
    </row>
    <row r="73" spans="1:6" ht="15">
      <c r="A73" s="4" t="s">
        <v>140</v>
      </c>
      <c r="B73" s="4" t="s">
        <v>141</v>
      </c>
      <c r="C73" s="4">
        <f>Gastos!U73</f>
        <v>0</v>
      </c>
      <c r="D73" s="4">
        <f>Gastos!V73</f>
        <v>0</v>
      </c>
      <c r="E73" s="4">
        <f>Gastos!W73</f>
        <v>0</v>
      </c>
      <c r="F73" s="4">
        <f>Gastos!X73</f>
        <v>0</v>
      </c>
    </row>
    <row r="74" spans="1:6" ht="15">
      <c r="A74" s="5" t="s">
        <v>142</v>
      </c>
      <c r="B74" s="5" t="s">
        <v>143</v>
      </c>
      <c r="C74" s="5">
        <f>Gastos!U74</f>
        <v>0</v>
      </c>
      <c r="D74" s="5">
        <f>Gastos!V74</f>
        <v>0</v>
      </c>
      <c r="E74" s="5">
        <f>Gastos!W74</f>
        <v>0</v>
      </c>
      <c r="F74" s="5">
        <f>Gastos!X74</f>
        <v>0</v>
      </c>
    </row>
    <row r="75" spans="1:6" ht="16.5">
      <c r="A75" s="8" t="s">
        <v>144</v>
      </c>
      <c r="B75" s="8" t="s">
        <v>145</v>
      </c>
      <c r="C75" s="8">
        <f>Gastos!U75</f>
        <v>9951</v>
      </c>
      <c r="D75" s="8">
        <f>Gastos!V75</f>
        <v>9951</v>
      </c>
      <c r="E75" s="8">
        <f>Gastos!W75</f>
        <v>4852</v>
      </c>
      <c r="F75" s="8">
        <f>Gastos!X75</f>
        <v>0</v>
      </c>
    </row>
    <row r="76" spans="1:6" ht="15">
      <c r="A76" s="5" t="s">
        <v>146</v>
      </c>
      <c r="B76" s="5" t="s">
        <v>147</v>
      </c>
      <c r="C76" s="5">
        <f>Gastos!U76</f>
        <v>1800</v>
      </c>
      <c r="D76" s="5">
        <f>Gastos!V76</f>
        <v>1800</v>
      </c>
      <c r="E76" s="5">
        <f>Gastos!W76</f>
        <v>1150</v>
      </c>
      <c r="F76" s="5">
        <f>Gastos!X76</f>
        <v>0</v>
      </c>
    </row>
    <row r="77" spans="1:6" ht="15">
      <c r="A77" s="5" t="s">
        <v>148</v>
      </c>
      <c r="B77" s="5" t="s">
        <v>149</v>
      </c>
      <c r="C77" s="5">
        <f>Gastos!U77</f>
        <v>8151</v>
      </c>
      <c r="D77" s="5">
        <f>Gastos!V77</f>
        <v>8151</v>
      </c>
      <c r="E77" s="5">
        <f>Gastos!W77</f>
        <v>3702</v>
      </c>
      <c r="F77" s="5">
        <f>Gastos!X77</f>
        <v>0</v>
      </c>
    </row>
    <row r="78" spans="1:6" ht="16.5">
      <c r="A78" s="8" t="s">
        <v>150</v>
      </c>
      <c r="B78" s="8" t="s">
        <v>151</v>
      </c>
      <c r="C78" s="8">
        <f>Gastos!U78</f>
        <v>21500</v>
      </c>
      <c r="D78" s="8">
        <f>Gastos!V78</f>
        <v>35300</v>
      </c>
      <c r="E78" s="8">
        <f>Gastos!W78</f>
        <v>20394</v>
      </c>
      <c r="F78" s="8">
        <f>Gastos!X78</f>
        <v>0</v>
      </c>
    </row>
    <row r="79" spans="1:6" ht="15">
      <c r="A79" s="5" t="s">
        <v>152</v>
      </c>
      <c r="B79" s="5" t="s">
        <v>153</v>
      </c>
      <c r="C79" s="5">
        <f>Gastos!U79</f>
        <v>14295</v>
      </c>
      <c r="D79" s="5">
        <f>Gastos!V79</f>
        <v>24295</v>
      </c>
      <c r="E79" s="5">
        <f>Gastos!W79</f>
        <v>15522</v>
      </c>
      <c r="F79" s="5">
        <f>Gastos!X79</f>
        <v>0</v>
      </c>
    </row>
    <row r="80" spans="1:6" ht="15">
      <c r="A80" s="4" t="s">
        <v>154</v>
      </c>
      <c r="B80" s="4" t="s">
        <v>155</v>
      </c>
      <c r="C80" s="4">
        <f>Gastos!U80</f>
        <v>14295</v>
      </c>
      <c r="D80" s="4">
        <f>Gastos!V80</f>
        <v>24295</v>
      </c>
      <c r="E80" s="4">
        <f>Gastos!W80</f>
        <v>15522</v>
      </c>
      <c r="F80" s="4">
        <f>Gastos!X80</f>
        <v>0</v>
      </c>
    </row>
    <row r="81" spans="1:6" ht="15">
      <c r="A81" s="4" t="s">
        <v>156</v>
      </c>
      <c r="B81" s="4" t="s">
        <v>157</v>
      </c>
      <c r="C81" s="4">
        <f>Gastos!U81</f>
        <v>0</v>
      </c>
      <c r="D81" s="4">
        <f>Gastos!V81</f>
        <v>0</v>
      </c>
      <c r="E81" s="4">
        <f>Gastos!W81</f>
        <v>0</v>
      </c>
      <c r="F81" s="4">
        <f>Gastos!X81</f>
        <v>0</v>
      </c>
    </row>
    <row r="82" spans="1:6" ht="15">
      <c r="A82" s="5" t="s">
        <v>158</v>
      </c>
      <c r="B82" s="5" t="s">
        <v>159</v>
      </c>
      <c r="C82" s="5">
        <f>Gastos!U82</f>
        <v>7205</v>
      </c>
      <c r="D82" s="5">
        <f>Gastos!V82</f>
        <v>10205</v>
      </c>
      <c r="E82" s="5">
        <f>Gastos!W82</f>
        <v>4538</v>
      </c>
      <c r="F82" s="5">
        <f>Gastos!X82</f>
        <v>0</v>
      </c>
    </row>
    <row r="83" spans="1:6" ht="15">
      <c r="A83" s="4" t="s">
        <v>160</v>
      </c>
      <c r="B83" s="4" t="s">
        <v>155</v>
      </c>
      <c r="C83" s="4">
        <f>Gastos!U83</f>
        <v>7205</v>
      </c>
      <c r="D83" s="4">
        <f>Gastos!V83</f>
        <v>10205</v>
      </c>
      <c r="E83" s="4">
        <f>Gastos!W83</f>
        <v>4538</v>
      </c>
      <c r="F83" s="4">
        <f>Gastos!X83</f>
        <v>0</v>
      </c>
    </row>
    <row r="84" spans="1:6" ht="15">
      <c r="A84" s="4" t="s">
        <v>161</v>
      </c>
      <c r="B84" s="4" t="s">
        <v>162</v>
      </c>
      <c r="C84" s="4">
        <f>Gastos!U84</f>
        <v>0</v>
      </c>
      <c r="D84" s="4">
        <f>Gastos!V84</f>
        <v>0</v>
      </c>
      <c r="E84" s="4">
        <f>Gastos!W84</f>
        <v>0</v>
      </c>
      <c r="F84" s="4">
        <f>Gastos!X84</f>
        <v>0</v>
      </c>
    </row>
    <row r="85" spans="1:6" ht="15">
      <c r="A85" s="4" t="s">
        <v>163</v>
      </c>
      <c r="B85" s="4" t="s">
        <v>164</v>
      </c>
      <c r="C85" s="4">
        <f>Gastos!U85</f>
        <v>0</v>
      </c>
      <c r="D85" s="4">
        <f>Gastos!V85</f>
        <v>0</v>
      </c>
      <c r="E85" s="4">
        <f>Gastos!W85</f>
        <v>0</v>
      </c>
      <c r="F85" s="4">
        <f>Gastos!X85</f>
        <v>0</v>
      </c>
    </row>
    <row r="86" spans="1:6" ht="15">
      <c r="A86" s="5" t="s">
        <v>165</v>
      </c>
      <c r="B86" s="5" t="s">
        <v>166</v>
      </c>
      <c r="C86" s="5">
        <f>Gastos!U86</f>
        <v>0</v>
      </c>
      <c r="D86" s="5">
        <f>Gastos!V86</f>
        <v>800</v>
      </c>
      <c r="E86" s="5">
        <f>Gastos!W86</f>
        <v>334</v>
      </c>
      <c r="F86" s="5">
        <f>Gastos!X86</f>
        <v>0</v>
      </c>
    </row>
    <row r="87" spans="1:6" ht="15">
      <c r="A87" s="4" t="s">
        <v>167</v>
      </c>
      <c r="B87" s="4" t="s">
        <v>155</v>
      </c>
      <c r="C87" s="4">
        <f>Gastos!U87</f>
        <v>0</v>
      </c>
      <c r="D87" s="4">
        <f>Gastos!V87</f>
        <v>0</v>
      </c>
      <c r="E87" s="4">
        <f>Gastos!W87</f>
        <v>0</v>
      </c>
      <c r="F87" s="4">
        <f>Gastos!X87</f>
        <v>0</v>
      </c>
    </row>
    <row r="88" spans="1:6" ht="15">
      <c r="A88" s="4" t="s">
        <v>168</v>
      </c>
      <c r="B88" s="4" t="s">
        <v>169</v>
      </c>
      <c r="C88" s="4">
        <f>Gastos!U88</f>
        <v>0</v>
      </c>
      <c r="D88" s="4">
        <f>Gastos!V88</f>
        <v>0</v>
      </c>
      <c r="E88" s="4">
        <f>Gastos!W88</f>
        <v>0</v>
      </c>
      <c r="F88" s="4">
        <f>Gastos!X88</f>
        <v>0</v>
      </c>
    </row>
    <row r="89" spans="1:6" ht="15">
      <c r="A89" s="4" t="s">
        <v>170</v>
      </c>
      <c r="B89" s="4" t="s">
        <v>171</v>
      </c>
      <c r="C89" s="4">
        <f>Gastos!U89</f>
        <v>0</v>
      </c>
      <c r="D89" s="4">
        <f>Gastos!V89</f>
        <v>0</v>
      </c>
      <c r="E89" s="4">
        <f>Gastos!W89</f>
        <v>0</v>
      </c>
      <c r="F89" s="4">
        <f>Gastos!X89</f>
        <v>0</v>
      </c>
    </row>
    <row r="90" spans="1:6" ht="15">
      <c r="A90" s="4" t="s">
        <v>172</v>
      </c>
      <c r="B90" s="4" t="s">
        <v>173</v>
      </c>
      <c r="C90" s="4">
        <f>Gastos!U90</f>
        <v>0</v>
      </c>
      <c r="D90" s="4">
        <f>Gastos!V90</f>
        <v>800</v>
      </c>
      <c r="E90" s="4">
        <f>Gastos!W90</f>
        <v>334</v>
      </c>
      <c r="F90" s="4">
        <f>Gastos!X90</f>
        <v>0</v>
      </c>
    </row>
    <row r="91" spans="1:6" ht="15">
      <c r="A91" s="4" t="s">
        <v>174</v>
      </c>
      <c r="B91" s="4" t="s">
        <v>175</v>
      </c>
      <c r="C91" s="4">
        <f>Gastos!U91</f>
        <v>0</v>
      </c>
      <c r="D91" s="4">
        <f>Gastos!V91</f>
        <v>0</v>
      </c>
      <c r="E91" s="4">
        <f>Gastos!W91</f>
        <v>0</v>
      </c>
      <c r="F91" s="4">
        <f>Gastos!X91</f>
        <v>0</v>
      </c>
    </row>
    <row r="92" spans="1:6" ht="16.5">
      <c r="A92" s="8" t="s">
        <v>176</v>
      </c>
      <c r="B92" s="8" t="s">
        <v>177</v>
      </c>
      <c r="C92" s="8">
        <f>Gastos!U92</f>
        <v>58500</v>
      </c>
      <c r="D92" s="8">
        <f>Gastos!V92</f>
        <v>64500</v>
      </c>
      <c r="E92" s="8">
        <f>Gastos!W92</f>
        <v>48044</v>
      </c>
      <c r="F92" s="8">
        <f>Gastos!X92</f>
        <v>453</v>
      </c>
    </row>
    <row r="93" spans="1:6" ht="15">
      <c r="A93" s="5" t="s">
        <v>178</v>
      </c>
      <c r="B93" s="5" t="s">
        <v>179</v>
      </c>
      <c r="C93" s="5">
        <f>Gastos!U93</f>
        <v>0</v>
      </c>
      <c r="D93" s="5">
        <f>Gastos!V93</f>
        <v>0</v>
      </c>
      <c r="E93" s="5">
        <f>Gastos!W93</f>
        <v>0</v>
      </c>
      <c r="F93" s="5">
        <f>Gastos!X93</f>
        <v>0</v>
      </c>
    </row>
    <row r="94" spans="1:6" ht="15">
      <c r="A94" s="5" t="s">
        <v>180</v>
      </c>
      <c r="B94" s="5" t="s">
        <v>181</v>
      </c>
      <c r="C94" s="5">
        <f>Gastos!U94</f>
        <v>0</v>
      </c>
      <c r="D94" s="5">
        <f>Gastos!V94</f>
        <v>0</v>
      </c>
      <c r="E94" s="5">
        <f>Gastos!W94</f>
        <v>0</v>
      </c>
      <c r="F94" s="5">
        <f>Gastos!X94</f>
        <v>0</v>
      </c>
    </row>
    <row r="95" spans="1:6" ht="15">
      <c r="A95" s="5" t="s">
        <v>182</v>
      </c>
      <c r="B95" s="5" t="s">
        <v>183</v>
      </c>
      <c r="C95" s="5">
        <f>Gastos!U95</f>
        <v>0</v>
      </c>
      <c r="D95" s="5">
        <f>Gastos!V95</f>
        <v>0</v>
      </c>
      <c r="E95" s="5">
        <f>Gastos!W95</f>
        <v>0</v>
      </c>
      <c r="F95" s="5">
        <f>Gastos!X95</f>
        <v>0</v>
      </c>
    </row>
    <row r="96" spans="1:6" ht="15">
      <c r="A96" s="5" t="s">
        <v>184</v>
      </c>
      <c r="B96" s="5" t="s">
        <v>185</v>
      </c>
      <c r="C96" s="5">
        <f>Gastos!U96</f>
        <v>0</v>
      </c>
      <c r="D96" s="5">
        <f>Gastos!V96</f>
        <v>0</v>
      </c>
      <c r="E96" s="5">
        <f>Gastos!W96</f>
        <v>0</v>
      </c>
      <c r="F96" s="5">
        <f>Gastos!X96</f>
        <v>0</v>
      </c>
    </row>
    <row r="97" spans="1:6" ht="15">
      <c r="A97" s="5" t="s">
        <v>186</v>
      </c>
      <c r="B97" s="5" t="s">
        <v>187</v>
      </c>
      <c r="C97" s="5">
        <f>Gastos!U97</f>
        <v>40000</v>
      </c>
      <c r="D97" s="5">
        <f>Gastos!V97</f>
        <v>40000</v>
      </c>
      <c r="E97" s="5">
        <f>Gastos!W97</f>
        <v>25935</v>
      </c>
      <c r="F97" s="5">
        <f>Gastos!X97</f>
        <v>0</v>
      </c>
    </row>
    <row r="98" spans="1:6" ht="15">
      <c r="A98" s="5" t="s">
        <v>188</v>
      </c>
      <c r="B98" s="5" t="s">
        <v>189</v>
      </c>
      <c r="C98" s="5">
        <f>Gastos!U98</f>
        <v>15500</v>
      </c>
      <c r="D98" s="5">
        <f>Gastos!V98</f>
        <v>15500</v>
      </c>
      <c r="E98" s="5">
        <f>Gastos!W98</f>
        <v>13691</v>
      </c>
      <c r="F98" s="5">
        <f>Gastos!X98</f>
        <v>453</v>
      </c>
    </row>
    <row r="99" spans="1:6" ht="15">
      <c r="A99" s="5" t="s">
        <v>190</v>
      </c>
      <c r="B99" s="5" t="s">
        <v>191</v>
      </c>
      <c r="C99" s="5">
        <f>Gastos!U99</f>
        <v>3000</v>
      </c>
      <c r="D99" s="5">
        <f>Gastos!V99</f>
        <v>9000</v>
      </c>
      <c r="E99" s="5">
        <f>Gastos!W99</f>
        <v>8418</v>
      </c>
      <c r="F99" s="5">
        <f>Gastos!X99</f>
        <v>0</v>
      </c>
    </row>
    <row r="100" spans="1:6" ht="16.5">
      <c r="A100" s="8" t="s">
        <v>192</v>
      </c>
      <c r="B100" s="8" t="s">
        <v>193</v>
      </c>
      <c r="C100" s="8">
        <f>Gastos!U100</f>
        <v>6700</v>
      </c>
      <c r="D100" s="8">
        <f>Gastos!V100</f>
        <v>10200</v>
      </c>
      <c r="E100" s="8">
        <f>Gastos!W100</f>
        <v>4049</v>
      </c>
      <c r="F100" s="8">
        <f>Gastos!X100</f>
        <v>0</v>
      </c>
    </row>
    <row r="101" spans="1:6" ht="15">
      <c r="A101" s="5" t="s">
        <v>194</v>
      </c>
      <c r="B101" s="5" t="s">
        <v>195</v>
      </c>
      <c r="C101" s="5">
        <f>Gastos!U101</f>
        <v>4500</v>
      </c>
      <c r="D101" s="5">
        <f>Gastos!V101</f>
        <v>4500</v>
      </c>
      <c r="E101" s="5">
        <f>Gastos!W101</f>
        <v>0</v>
      </c>
      <c r="F101" s="5">
        <f>Gastos!X101</f>
        <v>0</v>
      </c>
    </row>
    <row r="102" spans="1:6" ht="15">
      <c r="A102" s="4" t="s">
        <v>196</v>
      </c>
      <c r="B102" s="4" t="s">
        <v>197</v>
      </c>
      <c r="C102" s="4">
        <f>Gastos!U102</f>
        <v>2000</v>
      </c>
      <c r="D102" s="4">
        <f>Gastos!V102</f>
        <v>2000</v>
      </c>
      <c r="E102" s="4">
        <f>Gastos!W102</f>
        <v>0</v>
      </c>
      <c r="F102" s="4">
        <f>Gastos!X102</f>
        <v>0</v>
      </c>
    </row>
    <row r="103" spans="1:6" ht="15">
      <c r="A103" s="4" t="s">
        <v>198</v>
      </c>
      <c r="B103" s="4" t="s">
        <v>199</v>
      </c>
      <c r="C103" s="4">
        <f>Gastos!U103</f>
        <v>2500</v>
      </c>
      <c r="D103" s="4">
        <f>Gastos!V103</f>
        <v>2500</v>
      </c>
      <c r="E103" s="4">
        <f>Gastos!W103</f>
        <v>0</v>
      </c>
      <c r="F103" s="4">
        <f>Gastos!X103</f>
        <v>0</v>
      </c>
    </row>
    <row r="104" spans="1:6" ht="15">
      <c r="A104" s="5" t="s">
        <v>200</v>
      </c>
      <c r="B104" s="5" t="s">
        <v>201</v>
      </c>
      <c r="C104" s="5">
        <f>Gastos!U104</f>
        <v>1700</v>
      </c>
      <c r="D104" s="5">
        <f>Gastos!V104</f>
        <v>1700</v>
      </c>
      <c r="E104" s="5">
        <f>Gastos!W104</f>
        <v>1517</v>
      </c>
      <c r="F104" s="5">
        <f>Gastos!X104</f>
        <v>0</v>
      </c>
    </row>
    <row r="105" spans="1:6" ht="15">
      <c r="A105" s="5" t="s">
        <v>202</v>
      </c>
      <c r="B105" s="5" t="s">
        <v>203</v>
      </c>
      <c r="C105" s="5">
        <f>Gastos!U105</f>
        <v>0</v>
      </c>
      <c r="D105" s="5">
        <f>Gastos!V105</f>
        <v>3000</v>
      </c>
      <c r="E105" s="5">
        <f>Gastos!W105</f>
        <v>1990</v>
      </c>
      <c r="F105" s="5">
        <f>Gastos!X105</f>
        <v>0</v>
      </c>
    </row>
    <row r="106" spans="1:6" ht="15">
      <c r="A106" s="4" t="s">
        <v>204</v>
      </c>
      <c r="B106" s="4" t="s">
        <v>205</v>
      </c>
      <c r="C106" s="4">
        <f>Gastos!U106</f>
        <v>0</v>
      </c>
      <c r="D106" s="4">
        <f>Gastos!V106</f>
        <v>3000</v>
      </c>
      <c r="E106" s="4">
        <f>Gastos!W106</f>
        <v>1990</v>
      </c>
      <c r="F106" s="4">
        <f>Gastos!X106</f>
        <v>0</v>
      </c>
    </row>
    <row r="107" spans="1:6" ht="15">
      <c r="A107" s="5" t="s">
        <v>206</v>
      </c>
      <c r="B107" s="5" t="s">
        <v>207</v>
      </c>
      <c r="C107" s="5">
        <f>Gastos!U107</f>
        <v>500</v>
      </c>
      <c r="D107" s="5">
        <f>Gastos!V107</f>
        <v>1000</v>
      </c>
      <c r="E107" s="5">
        <f>Gastos!W107</f>
        <v>542</v>
      </c>
      <c r="F107" s="5">
        <f>Gastos!X107</f>
        <v>0</v>
      </c>
    </row>
    <row r="108" spans="1:6" ht="16.5">
      <c r="A108" s="7" t="s">
        <v>208</v>
      </c>
      <c r="B108" s="7" t="s">
        <v>209</v>
      </c>
      <c r="C108" s="7">
        <f>Gastos!U108</f>
        <v>65282</v>
      </c>
      <c r="D108" s="7">
        <f>Gastos!V108</f>
        <v>75282</v>
      </c>
      <c r="E108" s="7">
        <f>Gastos!W108</f>
        <v>46288</v>
      </c>
      <c r="F108" s="7">
        <f>Gastos!X108</f>
        <v>320</v>
      </c>
    </row>
    <row r="109" spans="1:6" ht="16.5">
      <c r="A109" s="8" t="s">
        <v>210</v>
      </c>
      <c r="B109" s="8" t="s">
        <v>5</v>
      </c>
      <c r="C109" s="8">
        <f>Gastos!U109</f>
        <v>42309</v>
      </c>
      <c r="D109" s="8">
        <f>Gastos!V109</f>
        <v>46809</v>
      </c>
      <c r="E109" s="8">
        <f>Gastos!W109</f>
        <v>33077</v>
      </c>
      <c r="F109" s="8">
        <f>Gastos!X109</f>
        <v>0</v>
      </c>
    </row>
    <row r="110" spans="1:6" ht="15">
      <c r="A110" s="5" t="s">
        <v>211</v>
      </c>
      <c r="B110" s="5" t="s">
        <v>7</v>
      </c>
      <c r="C110" s="5">
        <f>Gastos!U110</f>
        <v>17996</v>
      </c>
      <c r="D110" s="5">
        <f>Gastos!V110</f>
        <v>17996</v>
      </c>
      <c r="E110" s="5">
        <f>Gastos!W110</f>
        <v>13563</v>
      </c>
      <c r="F110" s="5">
        <f>Gastos!X110</f>
        <v>0</v>
      </c>
    </row>
    <row r="111" spans="1:6" ht="15">
      <c r="A111" s="5" t="s">
        <v>212</v>
      </c>
      <c r="B111" s="5" t="s">
        <v>9</v>
      </c>
      <c r="C111" s="5">
        <f>Gastos!U111</f>
        <v>650</v>
      </c>
      <c r="D111" s="5">
        <f>Gastos!V111</f>
        <v>1150</v>
      </c>
      <c r="E111" s="5">
        <f>Gastos!W111</f>
        <v>586</v>
      </c>
      <c r="F111" s="5">
        <f>Gastos!X111</f>
        <v>0</v>
      </c>
    </row>
    <row r="112" spans="1:6" ht="15">
      <c r="A112" s="4" t="s">
        <v>213</v>
      </c>
      <c r="B112" s="4" t="s">
        <v>11</v>
      </c>
      <c r="C112" s="4">
        <f>Gastos!U112</f>
        <v>0</v>
      </c>
      <c r="D112" s="4">
        <f>Gastos!V112</f>
        <v>0</v>
      </c>
      <c r="E112" s="4">
        <f>Gastos!W112</f>
        <v>0</v>
      </c>
      <c r="F112" s="4">
        <f>Gastos!X112</f>
        <v>0</v>
      </c>
    </row>
    <row r="113" spans="1:6" ht="15">
      <c r="A113" s="4" t="s">
        <v>214</v>
      </c>
      <c r="B113" s="4" t="s">
        <v>13</v>
      </c>
      <c r="C113" s="4">
        <f>Gastos!U113</f>
        <v>650</v>
      </c>
      <c r="D113" s="4">
        <f>Gastos!V113</f>
        <v>1150</v>
      </c>
      <c r="E113" s="4">
        <f>Gastos!W113</f>
        <v>586</v>
      </c>
      <c r="F113" s="4">
        <f>Gastos!X113</f>
        <v>0</v>
      </c>
    </row>
    <row r="114" spans="1:6" ht="15">
      <c r="A114" s="5" t="s">
        <v>215</v>
      </c>
      <c r="B114" s="5" t="s">
        <v>17</v>
      </c>
      <c r="C114" s="5">
        <f>Gastos!U114</f>
        <v>0</v>
      </c>
      <c r="D114" s="5">
        <f>Gastos!V114</f>
        <v>0</v>
      </c>
      <c r="E114" s="5">
        <f>Gastos!W114</f>
        <v>0</v>
      </c>
      <c r="F114" s="5">
        <f>Gastos!X114</f>
        <v>0</v>
      </c>
    </row>
    <row r="115" spans="1:6" ht="15">
      <c r="A115" s="5" t="s">
        <v>216</v>
      </c>
      <c r="B115" s="5" t="s">
        <v>21</v>
      </c>
      <c r="C115" s="5">
        <f>Gastos!U115</f>
        <v>0</v>
      </c>
      <c r="D115" s="5">
        <f>Gastos!V115</f>
        <v>0</v>
      </c>
      <c r="E115" s="5">
        <f>Gastos!W115</f>
        <v>0</v>
      </c>
      <c r="F115" s="5">
        <f>Gastos!X115</f>
        <v>0</v>
      </c>
    </row>
    <row r="116" spans="1:6" ht="15">
      <c r="A116" s="4" t="s">
        <v>217</v>
      </c>
      <c r="B116" s="4" t="s">
        <v>23</v>
      </c>
      <c r="C116" s="4">
        <f>Gastos!U116</f>
        <v>0</v>
      </c>
      <c r="D116" s="4">
        <f>Gastos!V116</f>
        <v>0</v>
      </c>
      <c r="E116" s="4">
        <f>Gastos!W116</f>
        <v>0</v>
      </c>
      <c r="F116" s="4">
        <f>Gastos!X116</f>
        <v>0</v>
      </c>
    </row>
    <row r="117" spans="1:6" ht="15">
      <c r="A117" s="4" t="s">
        <v>218</v>
      </c>
      <c r="B117" s="4" t="s">
        <v>25</v>
      </c>
      <c r="C117" s="4">
        <f>Gastos!U117</f>
        <v>0</v>
      </c>
      <c r="D117" s="4">
        <f>Gastos!V117</f>
        <v>0</v>
      </c>
      <c r="E117" s="4">
        <f>Gastos!W117</f>
        <v>0</v>
      </c>
      <c r="F117" s="4">
        <f>Gastos!X117</f>
        <v>0</v>
      </c>
    </row>
    <row r="118" spans="1:6" ht="15">
      <c r="A118" s="4" t="s">
        <v>219</v>
      </c>
      <c r="B118" s="4" t="s">
        <v>29</v>
      </c>
      <c r="C118" s="4">
        <f>Gastos!U118</f>
        <v>0</v>
      </c>
      <c r="D118" s="4">
        <f>Gastos!V118</f>
        <v>0</v>
      </c>
      <c r="E118" s="4">
        <f>Gastos!W118</f>
        <v>0</v>
      </c>
      <c r="F118" s="4">
        <f>Gastos!X118</f>
        <v>0</v>
      </c>
    </row>
    <row r="119" spans="1:6" ht="15">
      <c r="A119" s="5" t="s">
        <v>220</v>
      </c>
      <c r="B119" s="5" t="s">
        <v>221</v>
      </c>
      <c r="C119" s="5">
        <f>Gastos!U119</f>
        <v>9980</v>
      </c>
      <c r="D119" s="5">
        <f>Gastos!V119</f>
        <v>9980</v>
      </c>
      <c r="E119" s="5">
        <f>Gastos!W119</f>
        <v>7066</v>
      </c>
      <c r="F119" s="5">
        <f>Gastos!X119</f>
        <v>0</v>
      </c>
    </row>
    <row r="120" spans="1:6" ht="15">
      <c r="A120" s="4" t="s">
        <v>222</v>
      </c>
      <c r="B120" s="4" t="s">
        <v>33</v>
      </c>
      <c r="C120" s="4">
        <f>Gastos!U120</f>
        <v>9980</v>
      </c>
      <c r="D120" s="4">
        <f>Gastos!V120</f>
        <v>9980</v>
      </c>
      <c r="E120" s="4">
        <f>Gastos!W120</f>
        <v>7066</v>
      </c>
      <c r="F120" s="4">
        <f>Gastos!X120</f>
        <v>0</v>
      </c>
    </row>
    <row r="121" spans="1:6" ht="15">
      <c r="A121" s="4" t="s">
        <v>223</v>
      </c>
      <c r="B121" s="4" t="s">
        <v>224</v>
      </c>
      <c r="C121" s="4">
        <f>Gastos!U121</f>
        <v>0</v>
      </c>
      <c r="D121" s="4">
        <f>Gastos!V121</f>
        <v>0</v>
      </c>
      <c r="E121" s="4">
        <f>Gastos!W121</f>
        <v>0</v>
      </c>
      <c r="F121" s="4">
        <f>Gastos!X121</f>
        <v>0</v>
      </c>
    </row>
    <row r="122" spans="1:6" ht="15">
      <c r="A122" s="5" t="s">
        <v>225</v>
      </c>
      <c r="B122" s="5" t="s">
        <v>39</v>
      </c>
      <c r="C122" s="5">
        <f>Gastos!U122</f>
        <v>0</v>
      </c>
      <c r="D122" s="5">
        <f>Gastos!V122</f>
        <v>0</v>
      </c>
      <c r="E122" s="5">
        <f>Gastos!W122</f>
        <v>0</v>
      </c>
      <c r="F122" s="5">
        <f>Gastos!X122</f>
        <v>0</v>
      </c>
    </row>
    <row r="123" spans="1:6" ht="15">
      <c r="A123" s="4" t="s">
        <v>226</v>
      </c>
      <c r="B123" s="4" t="s">
        <v>41</v>
      </c>
      <c r="C123" s="4">
        <f>Gastos!U123</f>
        <v>0</v>
      </c>
      <c r="D123" s="4">
        <f>Gastos!V123</f>
        <v>0</v>
      </c>
      <c r="E123" s="4">
        <f>Gastos!W123</f>
        <v>0</v>
      </c>
      <c r="F123" s="4">
        <f>Gastos!X123</f>
        <v>0</v>
      </c>
    </row>
    <row r="124" spans="1:6" ht="15">
      <c r="A124" s="4" t="s">
        <v>227</v>
      </c>
      <c r="B124" s="4" t="s">
        <v>43</v>
      </c>
      <c r="C124" s="4">
        <f>Gastos!U124</f>
        <v>0</v>
      </c>
      <c r="D124" s="4">
        <f>Gastos!V124</f>
        <v>0</v>
      </c>
      <c r="E124" s="4">
        <f>Gastos!W124</f>
        <v>0</v>
      </c>
      <c r="F124" s="4">
        <f>Gastos!X124</f>
        <v>0</v>
      </c>
    </row>
    <row r="125" spans="1:6" ht="15">
      <c r="A125" s="5" t="s">
        <v>228</v>
      </c>
      <c r="B125" s="5" t="s">
        <v>45</v>
      </c>
      <c r="C125" s="5">
        <f>Gastos!U125</f>
        <v>4616</v>
      </c>
      <c r="D125" s="5">
        <f>Gastos!V125</f>
        <v>4616</v>
      </c>
      <c r="E125" s="5">
        <f>Gastos!W125</f>
        <v>3034</v>
      </c>
      <c r="F125" s="5">
        <f>Gastos!X125</f>
        <v>0</v>
      </c>
    </row>
    <row r="126" spans="1:6" ht="15">
      <c r="A126" s="4" t="s">
        <v>229</v>
      </c>
      <c r="B126" s="4" t="s">
        <v>47</v>
      </c>
      <c r="C126" s="4">
        <f>Gastos!U126</f>
        <v>0</v>
      </c>
      <c r="D126" s="4">
        <f>Gastos!V126</f>
        <v>0</v>
      </c>
      <c r="E126" s="4">
        <f>Gastos!W126</f>
        <v>0</v>
      </c>
      <c r="F126" s="4">
        <f>Gastos!X126</f>
        <v>0</v>
      </c>
    </row>
    <row r="127" spans="1:6" ht="15">
      <c r="A127" s="4" t="s">
        <v>230</v>
      </c>
      <c r="B127" s="4" t="s">
        <v>49</v>
      </c>
      <c r="C127" s="4">
        <f>Gastos!U127</f>
        <v>0</v>
      </c>
      <c r="D127" s="4">
        <f>Gastos!V127</f>
        <v>0</v>
      </c>
      <c r="E127" s="4">
        <f>Gastos!W127</f>
        <v>0</v>
      </c>
      <c r="F127" s="4">
        <f>Gastos!X127</f>
        <v>0</v>
      </c>
    </row>
    <row r="128" spans="1:6" ht="15">
      <c r="A128" s="4" t="s">
        <v>231</v>
      </c>
      <c r="B128" s="4" t="s">
        <v>51</v>
      </c>
      <c r="C128" s="4">
        <f>Gastos!U128</f>
        <v>0</v>
      </c>
      <c r="D128" s="4">
        <f>Gastos!V128</f>
        <v>0</v>
      </c>
      <c r="E128" s="4">
        <f>Gastos!W128</f>
        <v>0</v>
      </c>
      <c r="F128" s="4">
        <f>Gastos!X128</f>
        <v>0</v>
      </c>
    </row>
    <row r="129" spans="1:6" ht="15">
      <c r="A129" s="4" t="s">
        <v>232</v>
      </c>
      <c r="B129" s="4" t="s">
        <v>53</v>
      </c>
      <c r="C129" s="4">
        <f>Gastos!U129</f>
        <v>0</v>
      </c>
      <c r="D129" s="4">
        <f>Gastos!V129</f>
        <v>0</v>
      </c>
      <c r="E129" s="4">
        <f>Gastos!W129</f>
        <v>0</v>
      </c>
      <c r="F129" s="4">
        <f>Gastos!X129</f>
        <v>0</v>
      </c>
    </row>
    <row r="130" spans="1:6" ht="15">
      <c r="A130" s="4" t="s">
        <v>233</v>
      </c>
      <c r="B130" s="4" t="s">
        <v>55</v>
      </c>
      <c r="C130" s="4">
        <f>Gastos!U130</f>
        <v>4616</v>
      </c>
      <c r="D130" s="4">
        <f>Gastos!V130</f>
        <v>4616</v>
      </c>
      <c r="E130" s="4">
        <f>Gastos!W130</f>
        <v>3034</v>
      </c>
      <c r="F130" s="4">
        <f>Gastos!X130</f>
        <v>0</v>
      </c>
    </row>
    <row r="131" spans="1:6" ht="15">
      <c r="A131" s="4" t="s">
        <v>234</v>
      </c>
      <c r="B131" s="4" t="s">
        <v>57</v>
      </c>
      <c r="C131" s="4">
        <f>Gastos!U131</f>
        <v>0</v>
      </c>
      <c r="D131" s="4">
        <f>Gastos!V131</f>
        <v>0</v>
      </c>
      <c r="E131" s="4">
        <f>Gastos!W131</f>
        <v>0</v>
      </c>
      <c r="F131" s="4">
        <f>Gastos!X131</f>
        <v>0</v>
      </c>
    </row>
    <row r="132" spans="1:6" ht="15">
      <c r="A132" s="4" t="s">
        <v>235</v>
      </c>
      <c r="B132" s="4" t="s">
        <v>59</v>
      </c>
      <c r="C132" s="4">
        <f>Gastos!U132</f>
        <v>0</v>
      </c>
      <c r="D132" s="4">
        <f>Gastos!V132</f>
        <v>0</v>
      </c>
      <c r="E132" s="4">
        <f>Gastos!W132</f>
        <v>0</v>
      </c>
      <c r="F132" s="4">
        <f>Gastos!X132</f>
        <v>0</v>
      </c>
    </row>
    <row r="133" spans="1:6" ht="15">
      <c r="A133" s="4" t="s">
        <v>236</v>
      </c>
      <c r="B133" s="4" t="s">
        <v>61</v>
      </c>
      <c r="C133" s="4">
        <f>Gastos!U133</f>
        <v>0</v>
      </c>
      <c r="D133" s="4">
        <f>Gastos!V133</f>
        <v>0</v>
      </c>
      <c r="E133" s="4">
        <f>Gastos!W133</f>
        <v>0</v>
      </c>
      <c r="F133" s="4">
        <f>Gastos!X133</f>
        <v>0</v>
      </c>
    </row>
    <row r="134" spans="1:6" ht="15">
      <c r="A134" s="5" t="s">
        <v>237</v>
      </c>
      <c r="B134" s="5" t="s">
        <v>63</v>
      </c>
      <c r="C134" s="5">
        <f>Gastos!U134</f>
        <v>88</v>
      </c>
      <c r="D134" s="5">
        <f>Gastos!V134</f>
        <v>88</v>
      </c>
      <c r="E134" s="5">
        <f>Gastos!W134</f>
        <v>0</v>
      </c>
      <c r="F134" s="5">
        <f>Gastos!X134</f>
        <v>0</v>
      </c>
    </row>
    <row r="135" spans="1:6" ht="15">
      <c r="A135" s="4" t="s">
        <v>238</v>
      </c>
      <c r="B135" s="4" t="s">
        <v>65</v>
      </c>
      <c r="C135" s="4">
        <f>Gastos!U135</f>
        <v>88</v>
      </c>
      <c r="D135" s="4">
        <f>Gastos!V135</f>
        <v>88</v>
      </c>
      <c r="E135" s="4">
        <f>Gastos!W135</f>
        <v>0</v>
      </c>
      <c r="F135" s="4">
        <f>Gastos!X135</f>
        <v>0</v>
      </c>
    </row>
    <row r="136" spans="1:6" ht="15">
      <c r="A136" s="5" t="s">
        <v>239</v>
      </c>
      <c r="B136" s="5" t="s">
        <v>67</v>
      </c>
      <c r="C136" s="5">
        <f>Gastos!U136</f>
        <v>0</v>
      </c>
      <c r="D136" s="5">
        <f>Gastos!V136</f>
        <v>0</v>
      </c>
      <c r="E136" s="5">
        <f>Gastos!W136</f>
        <v>0</v>
      </c>
      <c r="F136" s="5">
        <f>Gastos!X136</f>
        <v>0</v>
      </c>
    </row>
    <row r="137" spans="1:6" ht="15">
      <c r="A137" s="4" t="s">
        <v>240</v>
      </c>
      <c r="B137" s="4" t="s">
        <v>69</v>
      </c>
      <c r="C137" s="4">
        <f>Gastos!U137</f>
        <v>0</v>
      </c>
      <c r="D137" s="4">
        <f>Gastos!V137</f>
        <v>0</v>
      </c>
      <c r="E137" s="4">
        <f>Gastos!W137</f>
        <v>0</v>
      </c>
      <c r="F137" s="4">
        <f>Gastos!X137</f>
        <v>0</v>
      </c>
    </row>
    <row r="138" spans="1:6" ht="15">
      <c r="A138" s="5" t="s">
        <v>241</v>
      </c>
      <c r="B138" s="5" t="s">
        <v>71</v>
      </c>
      <c r="C138" s="5">
        <f>Gastos!U138</f>
        <v>3336</v>
      </c>
      <c r="D138" s="5">
        <f>Gastos!V138</f>
        <v>7336</v>
      </c>
      <c r="E138" s="5">
        <f>Gastos!W138</f>
        <v>5085</v>
      </c>
      <c r="F138" s="5">
        <f>Gastos!X138</f>
        <v>0</v>
      </c>
    </row>
    <row r="139" spans="1:6" ht="15">
      <c r="A139" s="4" t="s">
        <v>242</v>
      </c>
      <c r="B139" s="4" t="s">
        <v>73</v>
      </c>
      <c r="C139" s="4">
        <f>Gastos!U139</f>
        <v>0</v>
      </c>
      <c r="D139" s="4">
        <f>Gastos!V139</f>
        <v>3500</v>
      </c>
      <c r="E139" s="4">
        <f>Gastos!W139</f>
        <v>2887</v>
      </c>
      <c r="F139" s="4">
        <f>Gastos!X139</f>
        <v>0</v>
      </c>
    </row>
    <row r="140" spans="1:6" ht="15">
      <c r="A140" s="4" t="s">
        <v>243</v>
      </c>
      <c r="B140" s="4" t="s">
        <v>75</v>
      </c>
      <c r="C140" s="4">
        <f>Gastos!U140</f>
        <v>657</v>
      </c>
      <c r="D140" s="4">
        <f>Gastos!V140</f>
        <v>657</v>
      </c>
      <c r="E140" s="4">
        <f>Gastos!W140</f>
        <v>476</v>
      </c>
      <c r="F140" s="4">
        <f>Gastos!X140</f>
        <v>0</v>
      </c>
    </row>
    <row r="141" spans="1:6" ht="15">
      <c r="A141" s="4" t="s">
        <v>244</v>
      </c>
      <c r="B141" s="4" t="s">
        <v>77</v>
      </c>
      <c r="C141" s="4">
        <f>Gastos!U141</f>
        <v>1745</v>
      </c>
      <c r="D141" s="4">
        <f>Gastos!V141</f>
        <v>1745</v>
      </c>
      <c r="E141" s="4">
        <f>Gastos!W141</f>
        <v>1257</v>
      </c>
      <c r="F141" s="4">
        <f>Gastos!X141</f>
        <v>0</v>
      </c>
    </row>
    <row r="142" spans="1:6" ht="15">
      <c r="A142" s="4" t="s">
        <v>245</v>
      </c>
      <c r="B142" s="4" t="s">
        <v>79</v>
      </c>
      <c r="C142" s="4">
        <f>Gastos!U142</f>
        <v>934</v>
      </c>
      <c r="D142" s="4">
        <f>Gastos!V142</f>
        <v>1434</v>
      </c>
      <c r="E142" s="4">
        <f>Gastos!W142</f>
        <v>465</v>
      </c>
      <c r="F142" s="4">
        <f>Gastos!X142</f>
        <v>0</v>
      </c>
    </row>
    <row r="143" spans="1:6" ht="15">
      <c r="A143" s="4" t="s">
        <v>246</v>
      </c>
      <c r="B143" s="4" t="s">
        <v>81</v>
      </c>
      <c r="C143" s="4">
        <f>Gastos!U143</f>
        <v>0</v>
      </c>
      <c r="D143" s="4">
        <f>Gastos!V143</f>
        <v>0</v>
      </c>
      <c r="E143" s="4">
        <f>Gastos!W143</f>
        <v>0</v>
      </c>
      <c r="F143" s="4">
        <f>Gastos!X143</f>
        <v>0</v>
      </c>
    </row>
    <row r="144" spans="1:6" ht="15">
      <c r="A144" s="4" t="s">
        <v>247</v>
      </c>
      <c r="B144" s="4" t="s">
        <v>83</v>
      </c>
      <c r="C144" s="4">
        <f>Gastos!U144</f>
        <v>0</v>
      </c>
      <c r="D144" s="4">
        <f>Gastos!V144</f>
        <v>0</v>
      </c>
      <c r="E144" s="4">
        <f>Gastos!W144</f>
        <v>0</v>
      </c>
      <c r="F144" s="4">
        <f>Gastos!X144</f>
        <v>0</v>
      </c>
    </row>
    <row r="145" spans="1:6" ht="15">
      <c r="A145" s="4" t="s">
        <v>248</v>
      </c>
      <c r="B145" s="4" t="s">
        <v>85</v>
      </c>
      <c r="C145" s="4">
        <f>Gastos!U145</f>
        <v>0</v>
      </c>
      <c r="D145" s="4">
        <f>Gastos!V145</f>
        <v>0</v>
      </c>
      <c r="E145" s="4">
        <f>Gastos!W145</f>
        <v>0</v>
      </c>
      <c r="F145" s="4">
        <f>Gastos!X145</f>
        <v>0</v>
      </c>
    </row>
    <row r="146" spans="1:6" ht="15">
      <c r="A146" s="4" t="s">
        <v>249</v>
      </c>
      <c r="B146" s="4" t="s">
        <v>87</v>
      </c>
      <c r="C146" s="4">
        <f>Gastos!U146</f>
        <v>0</v>
      </c>
      <c r="D146" s="4">
        <f>Gastos!V146</f>
        <v>0</v>
      </c>
      <c r="E146" s="4">
        <f>Gastos!W146</f>
        <v>0</v>
      </c>
      <c r="F146" s="4">
        <f>Gastos!X146</f>
        <v>0</v>
      </c>
    </row>
    <row r="147" spans="1:6" ht="15">
      <c r="A147" s="5" t="s">
        <v>250</v>
      </c>
      <c r="B147" s="5" t="s">
        <v>251</v>
      </c>
      <c r="C147" s="5">
        <f>Gastos!U147</f>
        <v>5643</v>
      </c>
      <c r="D147" s="5">
        <f>Gastos!V147</f>
        <v>5643</v>
      </c>
      <c r="E147" s="5">
        <f>Gastos!W147</f>
        <v>3743</v>
      </c>
      <c r="F147" s="5">
        <f>Gastos!X147</f>
        <v>0</v>
      </c>
    </row>
    <row r="148" spans="1:6" ht="15">
      <c r="A148" s="4" t="s">
        <v>252</v>
      </c>
      <c r="B148" s="4" t="s">
        <v>253</v>
      </c>
      <c r="C148" s="4">
        <f>Gastos!U148</f>
        <v>5643</v>
      </c>
      <c r="D148" s="4">
        <f>Gastos!V148</f>
        <v>5643</v>
      </c>
      <c r="E148" s="4">
        <f>Gastos!W148</f>
        <v>3743</v>
      </c>
      <c r="F148" s="4">
        <f>Gastos!X148</f>
        <v>0</v>
      </c>
    </row>
    <row r="149" spans="1:6" ht="15">
      <c r="A149" s="4" t="s">
        <v>254</v>
      </c>
      <c r="B149" s="4" t="s">
        <v>93</v>
      </c>
      <c r="C149" s="4">
        <f>Gastos!U149</f>
        <v>0</v>
      </c>
      <c r="D149" s="4">
        <f>Gastos!V149</f>
        <v>0</v>
      </c>
      <c r="E149" s="4">
        <f>Gastos!W149</f>
        <v>0</v>
      </c>
      <c r="F149" s="4">
        <f>Gastos!X149</f>
        <v>0</v>
      </c>
    </row>
    <row r="150" spans="1:6" ht="15">
      <c r="A150" s="5" t="s">
        <v>255</v>
      </c>
      <c r="B150" s="5" t="s">
        <v>95</v>
      </c>
      <c r="C150" s="5">
        <f>Gastos!U150</f>
        <v>0</v>
      </c>
      <c r="D150" s="5">
        <f>Gastos!V150</f>
        <v>0</v>
      </c>
      <c r="E150" s="5">
        <f>Gastos!W150</f>
        <v>0</v>
      </c>
      <c r="F150" s="5">
        <f>Gastos!X150</f>
        <v>0</v>
      </c>
    </row>
    <row r="151" spans="1:6" ht="15">
      <c r="A151" s="4" t="s">
        <v>256</v>
      </c>
      <c r="B151" s="4" t="s">
        <v>99</v>
      </c>
      <c r="C151" s="4">
        <f>Gastos!U151</f>
        <v>0</v>
      </c>
      <c r="D151" s="4">
        <f>Gastos!V151</f>
        <v>0</v>
      </c>
      <c r="E151" s="4">
        <f>Gastos!W151</f>
        <v>0</v>
      </c>
      <c r="F151" s="4">
        <f>Gastos!X151</f>
        <v>0</v>
      </c>
    </row>
    <row r="152" spans="1:6" ht="15">
      <c r="A152" s="4" t="s">
        <v>257</v>
      </c>
      <c r="B152" s="4" t="s">
        <v>101</v>
      </c>
      <c r="C152" s="4">
        <f>Gastos!U152</f>
        <v>0</v>
      </c>
      <c r="D152" s="4">
        <f>Gastos!V152</f>
        <v>0</v>
      </c>
      <c r="E152" s="4">
        <f>Gastos!W152</f>
        <v>0</v>
      </c>
      <c r="F152" s="4">
        <f>Gastos!X152</f>
        <v>0</v>
      </c>
    </row>
    <row r="153" spans="1:6" ht="15">
      <c r="A153" s="5" t="s">
        <v>258</v>
      </c>
      <c r="B153" s="5" t="s">
        <v>259</v>
      </c>
      <c r="C153" s="5">
        <f>Gastos!U153</f>
        <v>0</v>
      </c>
      <c r="D153" s="5">
        <f>Gastos!V153</f>
        <v>0</v>
      </c>
      <c r="E153" s="5">
        <f>Gastos!W153</f>
        <v>0</v>
      </c>
      <c r="F153" s="5">
        <f>Gastos!X153</f>
        <v>0</v>
      </c>
    </row>
    <row r="154" spans="1:6" ht="15">
      <c r="A154" s="5" t="s">
        <v>260</v>
      </c>
      <c r="B154" s="5" t="s">
        <v>115</v>
      </c>
      <c r="C154" s="5">
        <f>Gastos!U154</f>
        <v>0</v>
      </c>
      <c r="D154" s="5">
        <f>Gastos!V154</f>
        <v>0</v>
      </c>
      <c r="E154" s="5">
        <f>Gastos!W154</f>
        <v>0</v>
      </c>
      <c r="F154" s="5">
        <f>Gastos!X154</f>
        <v>0</v>
      </c>
    </row>
    <row r="155" spans="1:6" ht="15">
      <c r="A155" s="4" t="s">
        <v>261</v>
      </c>
      <c r="B155" s="4" t="s">
        <v>117</v>
      </c>
      <c r="C155" s="4">
        <f>Gastos!U155</f>
        <v>0</v>
      </c>
      <c r="D155" s="4">
        <f>Gastos!V155</f>
        <v>0</v>
      </c>
      <c r="E155" s="4">
        <f>Gastos!W155</f>
        <v>0</v>
      </c>
      <c r="F155" s="4">
        <f>Gastos!X155</f>
        <v>0</v>
      </c>
    </row>
    <row r="156" spans="1:6" ht="15">
      <c r="A156" s="4" t="s">
        <v>262</v>
      </c>
      <c r="B156" s="4" t="s">
        <v>119</v>
      </c>
      <c r="C156" s="4">
        <f>Gastos!U156</f>
        <v>0</v>
      </c>
      <c r="D156" s="4">
        <f>Gastos!V156</f>
        <v>0</v>
      </c>
      <c r="E156" s="4">
        <f>Gastos!W156</f>
        <v>0</v>
      </c>
      <c r="F156" s="4">
        <f>Gastos!X156</f>
        <v>0</v>
      </c>
    </row>
    <row r="157" spans="1:6" ht="15">
      <c r="A157" s="5" t="s">
        <v>263</v>
      </c>
      <c r="B157" s="5" t="s">
        <v>264</v>
      </c>
      <c r="C157" s="5">
        <f>Gastos!U157</f>
        <v>0</v>
      </c>
      <c r="D157" s="5">
        <f>Gastos!V157</f>
        <v>0</v>
      </c>
      <c r="E157" s="5">
        <f>Gastos!W157</f>
        <v>0</v>
      </c>
      <c r="F157" s="5">
        <f>Gastos!X157</f>
        <v>0</v>
      </c>
    </row>
    <row r="158" spans="1:6" ht="15">
      <c r="A158" s="5" t="s">
        <v>265</v>
      </c>
      <c r="B158" s="5" t="s">
        <v>266</v>
      </c>
      <c r="C158" s="5">
        <f>Gastos!U158</f>
        <v>0</v>
      </c>
      <c r="D158" s="5">
        <f>Gastos!V158</f>
        <v>0</v>
      </c>
      <c r="E158" s="5">
        <f>Gastos!W158</f>
        <v>0</v>
      </c>
      <c r="F158" s="5">
        <f>Gastos!X158</f>
        <v>0</v>
      </c>
    </row>
    <row r="159" spans="1:6" ht="15">
      <c r="A159" s="5" t="s">
        <v>267</v>
      </c>
      <c r="B159" s="5" t="s">
        <v>125</v>
      </c>
      <c r="C159" s="5">
        <f>Gastos!U159</f>
        <v>0</v>
      </c>
      <c r="D159" s="5">
        <f>Gastos!V159</f>
        <v>0</v>
      </c>
      <c r="E159" s="5">
        <f>Gastos!W159</f>
        <v>0</v>
      </c>
      <c r="F159" s="5">
        <f>Gastos!X159</f>
        <v>0</v>
      </c>
    </row>
    <row r="160" spans="1:6" ht="15">
      <c r="A160" s="4" t="s">
        <v>268</v>
      </c>
      <c r="B160" s="4" t="s">
        <v>127</v>
      </c>
      <c r="C160" s="4">
        <f>Gastos!U160</f>
        <v>0</v>
      </c>
      <c r="D160" s="4">
        <f>Gastos!V160</f>
        <v>0</v>
      </c>
      <c r="E160" s="4">
        <f>Gastos!W160</f>
        <v>0</v>
      </c>
      <c r="F160" s="4">
        <f>Gastos!X160</f>
        <v>0</v>
      </c>
    </row>
    <row r="161" spans="1:6" ht="15">
      <c r="A161" s="4" t="s">
        <v>269</v>
      </c>
      <c r="B161" s="4" t="s">
        <v>129</v>
      </c>
      <c r="C161" s="4">
        <f>Gastos!U161</f>
        <v>0</v>
      </c>
      <c r="D161" s="4">
        <f>Gastos!V161</f>
        <v>0</v>
      </c>
      <c r="E161" s="4">
        <f>Gastos!W161</f>
        <v>0</v>
      </c>
      <c r="F161" s="4">
        <f>Gastos!X161</f>
        <v>0</v>
      </c>
    </row>
    <row r="162" spans="1:6" ht="15">
      <c r="A162" s="5" t="s">
        <v>270</v>
      </c>
      <c r="B162" s="5" t="s">
        <v>131</v>
      </c>
      <c r="C162" s="5">
        <f>Gastos!U162</f>
        <v>0</v>
      </c>
      <c r="D162" s="5">
        <f>Gastos!V162</f>
        <v>0</v>
      </c>
      <c r="E162" s="5">
        <f>Gastos!W162</f>
        <v>0</v>
      </c>
      <c r="F162" s="5">
        <f>Gastos!X162</f>
        <v>0</v>
      </c>
    </row>
    <row r="163" spans="1:6" ht="15">
      <c r="A163" s="5" t="s">
        <v>271</v>
      </c>
      <c r="B163" s="5" t="s">
        <v>133</v>
      </c>
      <c r="C163" s="5">
        <f>Gastos!U163</f>
        <v>0</v>
      </c>
      <c r="D163" s="5">
        <f>Gastos!V163</f>
        <v>0</v>
      </c>
      <c r="E163" s="5">
        <f>Gastos!W163</f>
        <v>0</v>
      </c>
      <c r="F163" s="5">
        <f>Gastos!X163</f>
        <v>0</v>
      </c>
    </row>
    <row r="164" spans="1:6" ht="15">
      <c r="A164" s="5" t="s">
        <v>272</v>
      </c>
      <c r="B164" s="5" t="s">
        <v>135</v>
      </c>
      <c r="C164" s="5">
        <f>Gastos!U164</f>
        <v>0</v>
      </c>
      <c r="D164" s="5">
        <f>Gastos!V164</f>
        <v>0</v>
      </c>
      <c r="E164" s="5">
        <f>Gastos!W164</f>
        <v>0</v>
      </c>
      <c r="F164" s="5">
        <f>Gastos!X164</f>
        <v>0</v>
      </c>
    </row>
    <row r="165" spans="1:6" ht="15">
      <c r="A165" s="5" t="s">
        <v>273</v>
      </c>
      <c r="B165" s="5" t="s">
        <v>139</v>
      </c>
      <c r="C165" s="5">
        <f>Gastos!U165</f>
        <v>0</v>
      </c>
      <c r="D165" s="5">
        <f>Gastos!V165</f>
        <v>0</v>
      </c>
      <c r="E165" s="5">
        <f>Gastos!W165</f>
        <v>0</v>
      </c>
      <c r="F165" s="5">
        <f>Gastos!X165</f>
        <v>0</v>
      </c>
    </row>
    <row r="166" spans="1:6" ht="15">
      <c r="A166" s="5" t="s">
        <v>274</v>
      </c>
      <c r="B166" s="5" t="s">
        <v>143</v>
      </c>
      <c r="C166" s="5">
        <f>Gastos!U166</f>
        <v>0</v>
      </c>
      <c r="D166" s="5">
        <f>Gastos!V166</f>
        <v>0</v>
      </c>
      <c r="E166" s="5">
        <f>Gastos!W166</f>
        <v>0</v>
      </c>
      <c r="F166" s="5">
        <f>Gastos!X166</f>
        <v>0</v>
      </c>
    </row>
    <row r="167" spans="1:6" ht="16.5">
      <c r="A167" s="8" t="s">
        <v>275</v>
      </c>
      <c r="B167" s="8" t="s">
        <v>145</v>
      </c>
      <c r="C167" s="8">
        <f>Gastos!U167</f>
        <v>3060</v>
      </c>
      <c r="D167" s="8">
        <f>Gastos!V167</f>
        <v>3560</v>
      </c>
      <c r="E167" s="8">
        <f>Gastos!W167</f>
        <v>2074</v>
      </c>
      <c r="F167" s="8">
        <f>Gastos!X167</f>
        <v>0</v>
      </c>
    </row>
    <row r="168" spans="1:6" ht="15">
      <c r="A168" s="5" t="s">
        <v>276</v>
      </c>
      <c r="B168" s="5" t="s">
        <v>147</v>
      </c>
      <c r="C168" s="5">
        <f>Gastos!U168</f>
        <v>2000</v>
      </c>
      <c r="D168" s="5">
        <f>Gastos!V168</f>
        <v>2000</v>
      </c>
      <c r="E168" s="5">
        <f>Gastos!W168</f>
        <v>1150</v>
      </c>
      <c r="F168" s="5">
        <f>Gastos!X168</f>
        <v>0</v>
      </c>
    </row>
    <row r="169" spans="1:6" ht="15">
      <c r="A169" s="5" t="s">
        <v>277</v>
      </c>
      <c r="B169" s="5" t="s">
        <v>149</v>
      </c>
      <c r="C169" s="5">
        <f>Gastos!U169</f>
        <v>1060</v>
      </c>
      <c r="D169" s="5">
        <f>Gastos!V169</f>
        <v>1560</v>
      </c>
      <c r="E169" s="5">
        <f>Gastos!W169</f>
        <v>924</v>
      </c>
      <c r="F169" s="5">
        <f>Gastos!X169</f>
        <v>0</v>
      </c>
    </row>
    <row r="170" spans="1:6" ht="16.5">
      <c r="A170" s="8" t="s">
        <v>278</v>
      </c>
      <c r="B170" s="8" t="s">
        <v>151</v>
      </c>
      <c r="C170" s="8">
        <f>Gastos!U170</f>
        <v>4563</v>
      </c>
      <c r="D170" s="8">
        <f>Gastos!V170</f>
        <v>6563</v>
      </c>
      <c r="E170" s="8">
        <f>Gastos!W170</f>
        <v>2674</v>
      </c>
      <c r="F170" s="8">
        <f>Gastos!X170</f>
        <v>0</v>
      </c>
    </row>
    <row r="171" spans="1:6" ht="15">
      <c r="A171" s="5" t="s">
        <v>279</v>
      </c>
      <c r="B171" s="5" t="s">
        <v>153</v>
      </c>
      <c r="C171" s="5">
        <f>Gastos!U171</f>
        <v>3034</v>
      </c>
      <c r="D171" s="5">
        <f>Gastos!V171</f>
        <v>3534</v>
      </c>
      <c r="E171" s="5">
        <f>Gastos!W171</f>
        <v>1471</v>
      </c>
      <c r="F171" s="5">
        <f>Gastos!X171</f>
        <v>0</v>
      </c>
    </row>
    <row r="172" spans="1:6" ht="15">
      <c r="A172" s="4" t="s">
        <v>280</v>
      </c>
      <c r="B172" s="4" t="s">
        <v>155</v>
      </c>
      <c r="C172" s="4">
        <f>Gastos!U172</f>
        <v>3034</v>
      </c>
      <c r="D172" s="4">
        <f>Gastos!V172</f>
        <v>3534</v>
      </c>
      <c r="E172" s="4">
        <f>Gastos!W172</f>
        <v>1471</v>
      </c>
      <c r="F172" s="4">
        <f>Gastos!X172</f>
        <v>0</v>
      </c>
    </row>
    <row r="173" spans="1:6" ht="15">
      <c r="A173" s="4" t="s">
        <v>281</v>
      </c>
      <c r="B173" s="4" t="s">
        <v>157</v>
      </c>
      <c r="C173" s="4">
        <f>Gastos!U173</f>
        <v>0</v>
      </c>
      <c r="D173" s="4">
        <f>Gastos!V173</f>
        <v>0</v>
      </c>
      <c r="E173" s="4">
        <f>Gastos!W173</f>
        <v>0</v>
      </c>
      <c r="F173" s="4">
        <f>Gastos!X173</f>
        <v>0</v>
      </c>
    </row>
    <row r="174" spans="1:6" ht="15">
      <c r="A174" s="5" t="s">
        <v>282</v>
      </c>
      <c r="B174" s="5" t="s">
        <v>159</v>
      </c>
      <c r="C174" s="5">
        <f>Gastos!U174</f>
        <v>1529</v>
      </c>
      <c r="D174" s="5">
        <f>Gastos!V174</f>
        <v>1529</v>
      </c>
      <c r="E174" s="5">
        <f>Gastos!W174</f>
        <v>0</v>
      </c>
      <c r="F174" s="5">
        <f>Gastos!X174</f>
        <v>0</v>
      </c>
    </row>
    <row r="175" spans="1:6" ht="15">
      <c r="A175" s="4" t="s">
        <v>283</v>
      </c>
      <c r="B175" s="4" t="s">
        <v>155</v>
      </c>
      <c r="C175" s="4">
        <f>Gastos!U175</f>
        <v>1529</v>
      </c>
      <c r="D175" s="4">
        <f>Gastos!V175</f>
        <v>1529</v>
      </c>
      <c r="E175" s="4">
        <f>Gastos!W175</f>
        <v>0</v>
      </c>
      <c r="F175" s="4">
        <f>Gastos!X175</f>
        <v>0</v>
      </c>
    </row>
    <row r="176" spans="1:6" ht="15">
      <c r="A176" s="4" t="s">
        <v>284</v>
      </c>
      <c r="B176" s="4" t="s">
        <v>162</v>
      </c>
      <c r="C176" s="4">
        <f>Gastos!U176</f>
        <v>0</v>
      </c>
      <c r="D176" s="4">
        <f>Gastos!V176</f>
        <v>0</v>
      </c>
      <c r="E176" s="4">
        <f>Gastos!W176</f>
        <v>0</v>
      </c>
      <c r="F176" s="4">
        <f>Gastos!X176</f>
        <v>0</v>
      </c>
    </row>
    <row r="177" spans="1:6" ht="15">
      <c r="A177" s="4" t="s">
        <v>285</v>
      </c>
      <c r="B177" s="4" t="s">
        <v>164</v>
      </c>
      <c r="C177" s="4">
        <f>Gastos!U177</f>
        <v>0</v>
      </c>
      <c r="D177" s="4">
        <f>Gastos!V177</f>
        <v>0</v>
      </c>
      <c r="E177" s="4">
        <f>Gastos!W177</f>
        <v>0</v>
      </c>
      <c r="F177" s="4">
        <f>Gastos!X177</f>
        <v>0</v>
      </c>
    </row>
    <row r="178" spans="1:6" ht="15">
      <c r="A178" s="5" t="s">
        <v>286</v>
      </c>
      <c r="B178" s="5" t="s">
        <v>166</v>
      </c>
      <c r="C178" s="5">
        <f>Gastos!U178</f>
        <v>0</v>
      </c>
      <c r="D178" s="5">
        <f>Gastos!V178</f>
        <v>1500</v>
      </c>
      <c r="E178" s="5">
        <f>Gastos!W178</f>
        <v>1203</v>
      </c>
      <c r="F178" s="5">
        <f>Gastos!X178</f>
        <v>0</v>
      </c>
    </row>
    <row r="179" spans="1:6" ht="15">
      <c r="A179" s="4" t="s">
        <v>287</v>
      </c>
      <c r="B179" s="4" t="s">
        <v>171</v>
      </c>
      <c r="C179" s="4">
        <f>Gastos!U179</f>
        <v>0</v>
      </c>
      <c r="D179" s="4">
        <f>Gastos!V179</f>
        <v>0</v>
      </c>
      <c r="E179" s="4">
        <f>Gastos!W179</f>
        <v>0</v>
      </c>
      <c r="F179" s="4">
        <f>Gastos!X179</f>
        <v>0</v>
      </c>
    </row>
    <row r="180" spans="1:6" ht="15">
      <c r="A180" s="4" t="s">
        <v>288</v>
      </c>
      <c r="B180" s="4" t="s">
        <v>171</v>
      </c>
      <c r="C180" s="4">
        <f>Gastos!U180</f>
        <v>0</v>
      </c>
      <c r="D180" s="4">
        <f>Gastos!V180</f>
        <v>0</v>
      </c>
      <c r="E180" s="4">
        <f>Gastos!W180</f>
        <v>0</v>
      </c>
      <c r="F180" s="4">
        <f>Gastos!X180</f>
        <v>0</v>
      </c>
    </row>
    <row r="181" spans="1:6" ht="15">
      <c r="A181" s="4" t="s">
        <v>289</v>
      </c>
      <c r="B181" s="4" t="s">
        <v>173</v>
      </c>
      <c r="C181" s="4">
        <f>Gastos!U181</f>
        <v>0</v>
      </c>
      <c r="D181" s="4">
        <f>Gastos!V181</f>
        <v>1500</v>
      </c>
      <c r="E181" s="4">
        <f>Gastos!W181</f>
        <v>1203</v>
      </c>
      <c r="F181" s="4">
        <f>Gastos!X181</f>
        <v>0</v>
      </c>
    </row>
    <row r="182" spans="1:6" ht="15">
      <c r="A182" s="4" t="s">
        <v>290</v>
      </c>
      <c r="B182" s="4" t="s">
        <v>291</v>
      </c>
      <c r="C182" s="4">
        <f>Gastos!U182</f>
        <v>0</v>
      </c>
      <c r="D182" s="4">
        <f>Gastos!V182</f>
        <v>0</v>
      </c>
      <c r="E182" s="4">
        <f>Gastos!W182</f>
        <v>0</v>
      </c>
      <c r="F182" s="4">
        <f>Gastos!X182</f>
        <v>0</v>
      </c>
    </row>
    <row r="183" spans="1:6" ht="16.5">
      <c r="A183" s="8" t="s">
        <v>292</v>
      </c>
      <c r="B183" s="8" t="s">
        <v>177</v>
      </c>
      <c r="C183" s="8">
        <f>Gastos!U183</f>
        <v>11500</v>
      </c>
      <c r="D183" s="8">
        <f>Gastos!V183</f>
        <v>13000</v>
      </c>
      <c r="E183" s="8">
        <f>Gastos!W183</f>
        <v>6837</v>
      </c>
      <c r="F183" s="8">
        <f>Gastos!X183</f>
        <v>320</v>
      </c>
    </row>
    <row r="184" spans="1:6" ht="15">
      <c r="A184" s="5" t="s">
        <v>293</v>
      </c>
      <c r="B184" s="5" t="s">
        <v>179</v>
      </c>
      <c r="C184" s="5">
        <f>Gastos!U184</f>
        <v>0</v>
      </c>
      <c r="D184" s="5">
        <f>Gastos!V184</f>
        <v>0</v>
      </c>
      <c r="E184" s="5">
        <f>Gastos!W184</f>
        <v>0</v>
      </c>
      <c r="F184" s="5">
        <f>Gastos!X184</f>
        <v>0</v>
      </c>
    </row>
    <row r="185" spans="1:6" ht="15">
      <c r="A185" s="5" t="s">
        <v>294</v>
      </c>
      <c r="B185" s="5" t="s">
        <v>181</v>
      </c>
      <c r="C185" s="5">
        <f>Gastos!U185</f>
        <v>0</v>
      </c>
      <c r="D185" s="5">
        <f>Gastos!V185</f>
        <v>0</v>
      </c>
      <c r="E185" s="5">
        <f>Gastos!W185</f>
        <v>0</v>
      </c>
      <c r="F185" s="5">
        <f>Gastos!X185</f>
        <v>0</v>
      </c>
    </row>
    <row r="186" spans="1:6" ht="15">
      <c r="A186" s="5" t="s">
        <v>295</v>
      </c>
      <c r="B186" s="5" t="s">
        <v>183</v>
      </c>
      <c r="C186" s="5">
        <f>Gastos!U186</f>
        <v>0</v>
      </c>
      <c r="D186" s="5">
        <f>Gastos!V186</f>
        <v>0</v>
      </c>
      <c r="E186" s="5">
        <f>Gastos!W186</f>
        <v>0</v>
      </c>
      <c r="F186" s="5">
        <f>Gastos!X186</f>
        <v>0</v>
      </c>
    </row>
    <row r="187" spans="1:6" ht="15">
      <c r="A187" s="5" t="s">
        <v>296</v>
      </c>
      <c r="B187" s="5" t="s">
        <v>185</v>
      </c>
      <c r="C187" s="5">
        <f>Gastos!U187</f>
        <v>0</v>
      </c>
      <c r="D187" s="5">
        <f>Gastos!V187</f>
        <v>0</v>
      </c>
      <c r="E187" s="5">
        <f>Gastos!W187</f>
        <v>0</v>
      </c>
      <c r="F187" s="5">
        <f>Gastos!X187</f>
        <v>0</v>
      </c>
    </row>
    <row r="188" spans="1:6" ht="15">
      <c r="A188" s="5" t="s">
        <v>297</v>
      </c>
      <c r="B188" s="5" t="s">
        <v>187</v>
      </c>
      <c r="C188" s="5">
        <f>Gastos!U188</f>
        <v>7000</v>
      </c>
      <c r="D188" s="5">
        <f>Gastos!V188</f>
        <v>7000</v>
      </c>
      <c r="E188" s="5">
        <f>Gastos!W188</f>
        <v>2725</v>
      </c>
      <c r="F188" s="5">
        <f>Gastos!X188</f>
        <v>0</v>
      </c>
    </row>
    <row r="189" spans="1:6" ht="15">
      <c r="A189" s="5" t="s">
        <v>298</v>
      </c>
      <c r="B189" s="5" t="s">
        <v>189</v>
      </c>
      <c r="C189" s="5">
        <f>Gastos!U189</f>
        <v>4000</v>
      </c>
      <c r="D189" s="5">
        <f>Gastos!V189</f>
        <v>5500</v>
      </c>
      <c r="E189" s="5">
        <f>Gastos!W189</f>
        <v>3744</v>
      </c>
      <c r="F189" s="5">
        <f>Gastos!X189</f>
        <v>537</v>
      </c>
    </row>
    <row r="190" spans="1:6" ht="15">
      <c r="A190" s="5" t="s">
        <v>299</v>
      </c>
      <c r="B190" s="5" t="s">
        <v>191</v>
      </c>
      <c r="C190" s="5">
        <f>Gastos!U190</f>
        <v>500</v>
      </c>
      <c r="D190" s="5">
        <f>Gastos!V190</f>
        <v>500</v>
      </c>
      <c r="E190" s="5">
        <f>Gastos!W190</f>
        <v>368</v>
      </c>
      <c r="F190" s="5">
        <f>Gastos!X190</f>
        <v>-217</v>
      </c>
    </row>
    <row r="191" spans="1:6" ht="16.5">
      <c r="A191" s="8" t="s">
        <v>300</v>
      </c>
      <c r="B191" s="8" t="s">
        <v>193</v>
      </c>
      <c r="C191" s="8">
        <f>Gastos!U191</f>
        <v>3850</v>
      </c>
      <c r="D191" s="8">
        <f>Gastos!V191</f>
        <v>5350</v>
      </c>
      <c r="E191" s="8">
        <f>Gastos!W191</f>
        <v>1626</v>
      </c>
      <c r="F191" s="8">
        <f>Gastos!X191</f>
        <v>0</v>
      </c>
    </row>
    <row r="192" spans="1:6" ht="15">
      <c r="A192" s="5" t="s">
        <v>301</v>
      </c>
      <c r="B192" s="5" t="s">
        <v>195</v>
      </c>
      <c r="C192" s="5">
        <f>Gastos!U192</f>
        <v>2650</v>
      </c>
      <c r="D192" s="5">
        <f>Gastos!V192</f>
        <v>2650</v>
      </c>
      <c r="E192" s="5">
        <f>Gastos!W192</f>
        <v>0</v>
      </c>
      <c r="F192" s="5">
        <f>Gastos!X192</f>
        <v>0</v>
      </c>
    </row>
    <row r="193" spans="1:6" ht="15">
      <c r="A193" s="4" t="s">
        <v>302</v>
      </c>
      <c r="B193" s="4" t="s">
        <v>197</v>
      </c>
      <c r="C193" s="4">
        <f>Gastos!U193</f>
        <v>1800</v>
      </c>
      <c r="D193" s="4">
        <f>Gastos!V193</f>
        <v>1800</v>
      </c>
      <c r="E193" s="4">
        <f>Gastos!W193</f>
        <v>0</v>
      </c>
      <c r="F193" s="4">
        <f>Gastos!X193</f>
        <v>0</v>
      </c>
    </row>
    <row r="194" spans="1:6" ht="15">
      <c r="A194" s="4" t="s">
        <v>303</v>
      </c>
      <c r="B194" s="4" t="s">
        <v>199</v>
      </c>
      <c r="C194" s="4">
        <f>Gastos!U194</f>
        <v>850</v>
      </c>
      <c r="D194" s="4">
        <f>Gastos!V194</f>
        <v>850</v>
      </c>
      <c r="E194" s="4">
        <f>Gastos!W194</f>
        <v>0</v>
      </c>
      <c r="F194" s="4">
        <f>Gastos!X194</f>
        <v>0</v>
      </c>
    </row>
    <row r="195" spans="1:6" ht="15">
      <c r="A195" s="5" t="s">
        <v>304</v>
      </c>
      <c r="B195" s="5" t="s">
        <v>201</v>
      </c>
      <c r="C195" s="5">
        <f>Gastos!U195</f>
        <v>850</v>
      </c>
      <c r="D195" s="5">
        <f>Gastos!V195</f>
        <v>850</v>
      </c>
      <c r="E195" s="5">
        <f>Gastos!W195</f>
        <v>642</v>
      </c>
      <c r="F195" s="5">
        <f>Gastos!X195</f>
        <v>0</v>
      </c>
    </row>
    <row r="196" spans="1:6" ht="15">
      <c r="A196" s="5" t="s">
        <v>305</v>
      </c>
      <c r="B196" s="5" t="s">
        <v>203</v>
      </c>
      <c r="C196" s="5">
        <f>Gastos!U196</f>
        <v>0</v>
      </c>
      <c r="D196" s="5">
        <f>Gastos!V196</f>
        <v>1500</v>
      </c>
      <c r="E196" s="5">
        <f>Gastos!W196</f>
        <v>737</v>
      </c>
      <c r="F196" s="5">
        <f>Gastos!X196</f>
        <v>0</v>
      </c>
    </row>
    <row r="197" spans="1:6" ht="15">
      <c r="A197" s="4" t="s">
        <v>306</v>
      </c>
      <c r="B197" s="4" t="s">
        <v>205</v>
      </c>
      <c r="C197" s="4">
        <f>Gastos!U197</f>
        <v>0</v>
      </c>
      <c r="D197" s="4">
        <f>Gastos!V197</f>
        <v>1500</v>
      </c>
      <c r="E197" s="4">
        <f>Gastos!W197</f>
        <v>737</v>
      </c>
      <c r="F197" s="4">
        <f>Gastos!X197</f>
        <v>0</v>
      </c>
    </row>
    <row r="198" spans="1:6" ht="15">
      <c r="A198" s="5" t="s">
        <v>307</v>
      </c>
      <c r="B198" s="5" t="s">
        <v>207</v>
      </c>
      <c r="C198" s="5">
        <f>Gastos!U198</f>
        <v>350</v>
      </c>
      <c r="D198" s="5">
        <f>Gastos!V198</f>
        <v>350</v>
      </c>
      <c r="E198" s="5">
        <f>Gastos!W198</f>
        <v>247</v>
      </c>
      <c r="F198" s="5">
        <f>Gastos!X198</f>
        <v>0</v>
      </c>
    </row>
    <row r="199" spans="1:6" ht="16.5">
      <c r="A199" s="7" t="s">
        <v>308</v>
      </c>
      <c r="B199" s="7" t="s">
        <v>309</v>
      </c>
      <c r="C199" s="7">
        <f>Gastos!U199</f>
        <v>108219</v>
      </c>
      <c r="D199" s="7">
        <f>Gastos!V199</f>
        <v>110719</v>
      </c>
      <c r="E199" s="7">
        <f>Gastos!W199</f>
        <v>42995</v>
      </c>
      <c r="F199" s="7">
        <f>Gastos!X199</f>
        <v>74</v>
      </c>
    </row>
    <row r="200" spans="1:6" ht="16.5">
      <c r="A200" s="8" t="s">
        <v>310</v>
      </c>
      <c r="B200" s="8" t="s">
        <v>311</v>
      </c>
      <c r="C200" s="8">
        <f>Gastos!U200</f>
        <v>32780</v>
      </c>
      <c r="D200" s="8">
        <f>Gastos!V200</f>
        <v>32780</v>
      </c>
      <c r="E200" s="8">
        <f>Gastos!W200</f>
        <v>21067</v>
      </c>
      <c r="F200" s="8">
        <f>Gastos!X200</f>
        <v>0</v>
      </c>
    </row>
    <row r="201" spans="1:6" ht="16.5">
      <c r="A201" s="8" t="s">
        <v>312</v>
      </c>
      <c r="B201" s="8" t="s">
        <v>313</v>
      </c>
      <c r="C201" s="8">
        <f>Gastos!U201</f>
        <v>0</v>
      </c>
      <c r="D201" s="8">
        <f>Gastos!V201</f>
        <v>0</v>
      </c>
      <c r="E201" s="8">
        <f>Gastos!W201</f>
        <v>0</v>
      </c>
      <c r="F201" s="8">
        <f>Gastos!X201</f>
        <v>0</v>
      </c>
    </row>
    <row r="202" spans="1:6" ht="16.5">
      <c r="A202" s="8" t="s">
        <v>314</v>
      </c>
      <c r="B202" s="8" t="s">
        <v>315</v>
      </c>
      <c r="C202" s="8">
        <f>Gastos!U202</f>
        <v>0</v>
      </c>
      <c r="D202" s="8">
        <f>Gastos!V202</f>
        <v>0</v>
      </c>
      <c r="E202" s="8">
        <f>Gastos!W202</f>
        <v>0</v>
      </c>
      <c r="F202" s="8">
        <f>Gastos!X202</f>
        <v>0</v>
      </c>
    </row>
    <row r="203" spans="1:6" ht="16.5">
      <c r="A203" s="8" t="s">
        <v>316</v>
      </c>
      <c r="B203" s="8" t="s">
        <v>317</v>
      </c>
      <c r="C203" s="8">
        <f>Gastos!U203</f>
        <v>70439</v>
      </c>
      <c r="D203" s="8">
        <f>Gastos!V203</f>
        <v>72939</v>
      </c>
      <c r="E203" s="8">
        <f>Gastos!W203</f>
        <v>21928</v>
      </c>
      <c r="F203" s="8">
        <f>Gastos!X203</f>
        <v>74</v>
      </c>
    </row>
    <row r="204" spans="1:6" ht="15">
      <c r="A204" s="5" t="s">
        <v>735</v>
      </c>
      <c r="B204" s="5" t="s">
        <v>736</v>
      </c>
      <c r="C204" s="5">
        <f>Gastos!U204</f>
        <v>68688</v>
      </c>
      <c r="D204" s="5">
        <f>Gastos!V204</f>
        <v>68688</v>
      </c>
      <c r="E204" s="5">
        <f>Gastos!W204</f>
        <v>18931</v>
      </c>
      <c r="F204" s="5">
        <f>Gastos!X204</f>
        <v>74</v>
      </c>
    </row>
    <row r="205" spans="1:6" ht="15">
      <c r="A205" s="5" t="s">
        <v>737</v>
      </c>
      <c r="B205" s="5" t="s">
        <v>145</v>
      </c>
      <c r="C205" s="5">
        <f>Gastos!U205</f>
        <v>1751</v>
      </c>
      <c r="D205" s="5">
        <f>Gastos!V205</f>
        <v>4251</v>
      </c>
      <c r="E205" s="5">
        <f>Gastos!W205</f>
        <v>2997</v>
      </c>
      <c r="F205" s="5">
        <f>Gastos!X205</f>
        <v>0</v>
      </c>
    </row>
    <row r="206" spans="1:6" ht="15">
      <c r="A206" s="5" t="s">
        <v>738</v>
      </c>
      <c r="B206" s="5" t="s">
        <v>177</v>
      </c>
      <c r="C206" s="5">
        <f>Gastos!U206</f>
        <v>0</v>
      </c>
      <c r="D206" s="5">
        <f>Gastos!V206</f>
        <v>0</v>
      </c>
      <c r="E206" s="5">
        <f>Gastos!W206</f>
        <v>0</v>
      </c>
      <c r="F206" s="5">
        <f>Gastos!X206</f>
        <v>0</v>
      </c>
    </row>
    <row r="207" spans="1:6" ht="15">
      <c r="A207" s="5" t="s">
        <v>739</v>
      </c>
      <c r="B207" s="5" t="s">
        <v>193</v>
      </c>
      <c r="C207" s="5">
        <f>Gastos!U207</f>
        <v>0</v>
      </c>
      <c r="D207" s="5">
        <f>Gastos!V207</f>
        <v>0</v>
      </c>
      <c r="E207" s="5">
        <f>Gastos!W207</f>
        <v>0</v>
      </c>
      <c r="F207" s="5">
        <f>Gastos!X207</f>
        <v>0</v>
      </c>
    </row>
    <row r="208" spans="1:6" ht="16.5">
      <c r="A208" s="8" t="s">
        <v>318</v>
      </c>
      <c r="B208" s="8" t="s">
        <v>319</v>
      </c>
      <c r="C208" s="8">
        <f>Gastos!U208</f>
        <v>5000</v>
      </c>
      <c r="D208" s="8">
        <f>Gastos!V208</f>
        <v>5000</v>
      </c>
      <c r="E208" s="8">
        <f>Gastos!W208</f>
        <v>0</v>
      </c>
      <c r="F208" s="8">
        <f>Gastos!X208</f>
        <v>0</v>
      </c>
    </row>
    <row r="209" spans="1:6" ht="16.5">
      <c r="A209" s="8" t="s">
        <v>320</v>
      </c>
      <c r="B209" s="8" t="s">
        <v>321</v>
      </c>
      <c r="C209" s="8">
        <f>Gastos!U209</f>
        <v>0</v>
      </c>
      <c r="D209" s="8">
        <f>Gastos!V209</f>
        <v>0</v>
      </c>
      <c r="E209" s="8">
        <f>Gastos!W209</f>
        <v>0</v>
      </c>
      <c r="F209" s="8">
        <f>Gastos!X209</f>
        <v>0</v>
      </c>
    </row>
    <row r="210" spans="1:6" ht="16.5">
      <c r="A210" s="8" t="s">
        <v>322</v>
      </c>
      <c r="B210" s="8" t="s">
        <v>323</v>
      </c>
      <c r="C210" s="8">
        <f>Gastos!U210</f>
        <v>0</v>
      </c>
      <c r="D210" s="8">
        <f>Gastos!V210</f>
        <v>0</v>
      </c>
      <c r="E210" s="8">
        <f>Gastos!W210</f>
        <v>0</v>
      </c>
      <c r="F210" s="8">
        <f>Gastos!X210</f>
        <v>0</v>
      </c>
    </row>
    <row r="211" spans="1:6" ht="16.5">
      <c r="A211" s="8" t="s">
        <v>324</v>
      </c>
      <c r="B211" s="8" t="s">
        <v>325</v>
      </c>
      <c r="C211" s="8">
        <f>Gastos!U211</f>
        <v>0</v>
      </c>
      <c r="D211" s="8">
        <f>Gastos!V211</f>
        <v>0</v>
      </c>
      <c r="E211" s="8">
        <f>Gastos!W211</f>
        <v>0</v>
      </c>
      <c r="F211" s="8">
        <f>Gastos!X211</f>
        <v>0</v>
      </c>
    </row>
    <row r="212" spans="1:6" ht="15">
      <c r="A212" s="5" t="s">
        <v>326</v>
      </c>
      <c r="B212" s="5" t="s">
        <v>327</v>
      </c>
      <c r="C212" s="5">
        <f>Gastos!U212</f>
        <v>0</v>
      </c>
      <c r="D212" s="5">
        <f>Gastos!V212</f>
        <v>0</v>
      </c>
      <c r="E212" s="5">
        <f>Gastos!W212</f>
        <v>0</v>
      </c>
      <c r="F212" s="5">
        <f>Gastos!X212</f>
        <v>0</v>
      </c>
    </row>
    <row r="213" spans="1:6" ht="15">
      <c r="A213" s="5" t="s">
        <v>328</v>
      </c>
      <c r="B213" s="5" t="s">
        <v>325</v>
      </c>
      <c r="C213" s="5">
        <f>Gastos!U213</f>
        <v>0</v>
      </c>
      <c r="D213" s="5">
        <f>Gastos!V213</f>
        <v>0</v>
      </c>
      <c r="E213" s="5">
        <f>Gastos!W213</f>
        <v>0</v>
      </c>
      <c r="F213" s="5">
        <f>Gastos!X213</f>
        <v>0</v>
      </c>
    </row>
    <row r="214" spans="1:6" ht="16.5">
      <c r="A214" s="7" t="s">
        <v>329</v>
      </c>
      <c r="B214" s="7" t="s">
        <v>330</v>
      </c>
      <c r="C214" s="7">
        <f>Gastos!U214</f>
        <v>220939</v>
      </c>
      <c r="D214" s="7">
        <f>Gastos!V214</f>
        <v>220939</v>
      </c>
      <c r="E214" s="7">
        <f>Gastos!W214</f>
        <v>114160</v>
      </c>
      <c r="F214" s="7">
        <f>Gastos!X214</f>
        <v>2113</v>
      </c>
    </row>
    <row r="215" spans="1:6" ht="16.5">
      <c r="A215" s="8" t="s">
        <v>331</v>
      </c>
      <c r="B215" s="8" t="s">
        <v>332</v>
      </c>
      <c r="C215" s="8">
        <f>Gastos!U215</f>
        <v>0</v>
      </c>
      <c r="D215" s="8">
        <f>Gastos!V215</f>
        <v>0</v>
      </c>
      <c r="E215" s="8">
        <f>Gastos!W215</f>
        <v>0</v>
      </c>
      <c r="F215" s="8">
        <f>Gastos!X215</f>
        <v>0</v>
      </c>
    </row>
    <row r="216" spans="1:6" ht="15">
      <c r="A216" s="5" t="s">
        <v>333</v>
      </c>
      <c r="B216" s="5" t="s">
        <v>334</v>
      </c>
      <c r="C216" s="5">
        <f>Gastos!U216</f>
        <v>0</v>
      </c>
      <c r="D216" s="5">
        <f>Gastos!V216</f>
        <v>0</v>
      </c>
      <c r="E216" s="5">
        <f>Gastos!W216</f>
        <v>0</v>
      </c>
      <c r="F216" s="5">
        <f>Gastos!X216</f>
        <v>0</v>
      </c>
    </row>
    <row r="217" spans="1:6" ht="16.5">
      <c r="A217" s="8" t="s">
        <v>335</v>
      </c>
      <c r="B217" s="8" t="s">
        <v>336</v>
      </c>
      <c r="C217" s="8">
        <f>Gastos!U217</f>
        <v>36000</v>
      </c>
      <c r="D217" s="8">
        <f>Gastos!V217</f>
        <v>36000</v>
      </c>
      <c r="E217" s="8">
        <f>Gastos!W217</f>
        <v>21611</v>
      </c>
      <c r="F217" s="8">
        <f>Gastos!X217</f>
        <v>0</v>
      </c>
    </row>
    <row r="218" spans="1:6" ht="15">
      <c r="A218" s="5" t="s">
        <v>740</v>
      </c>
      <c r="B218" s="5" t="s">
        <v>741</v>
      </c>
      <c r="C218" s="5">
        <f>Gastos!U218</f>
        <v>34000</v>
      </c>
      <c r="D218" s="5">
        <f>Gastos!V218</f>
        <v>34000</v>
      </c>
      <c r="E218" s="5">
        <f>Gastos!W218</f>
        <v>21353</v>
      </c>
      <c r="F218" s="5">
        <f>Gastos!X218</f>
        <v>0</v>
      </c>
    </row>
    <row r="219" spans="1:6" ht="15">
      <c r="A219" s="5" t="s">
        <v>742</v>
      </c>
      <c r="B219" s="5" t="s">
        <v>743</v>
      </c>
      <c r="C219" s="5">
        <f>Gastos!U219</f>
        <v>0</v>
      </c>
      <c r="D219" s="5">
        <f>Gastos!V219</f>
        <v>0</v>
      </c>
      <c r="E219" s="5">
        <f>Gastos!W219</f>
        <v>0</v>
      </c>
      <c r="F219" s="5">
        <f>Gastos!X219</f>
        <v>0</v>
      </c>
    </row>
    <row r="220" spans="1:6" ht="15">
      <c r="A220" s="5" t="s">
        <v>744</v>
      </c>
      <c r="B220" s="5" t="s">
        <v>683</v>
      </c>
      <c r="C220" s="5">
        <f>Gastos!U220</f>
        <v>2000</v>
      </c>
      <c r="D220" s="5">
        <f>Gastos!V220</f>
        <v>2000</v>
      </c>
      <c r="E220" s="5">
        <f>Gastos!W220</f>
        <v>258</v>
      </c>
      <c r="F220" s="5">
        <f>Gastos!X220</f>
        <v>0</v>
      </c>
    </row>
    <row r="221" spans="1:6" ht="16.5">
      <c r="A221" s="8" t="s">
        <v>337</v>
      </c>
      <c r="B221" s="8" t="s">
        <v>338</v>
      </c>
      <c r="C221" s="8">
        <f>Gastos!U221</f>
        <v>184939</v>
      </c>
      <c r="D221" s="8">
        <f>Gastos!V221</f>
        <v>184939</v>
      </c>
      <c r="E221" s="8">
        <f>Gastos!W221</f>
        <v>92549</v>
      </c>
      <c r="F221" s="8">
        <f>Gastos!X221</f>
        <v>2113</v>
      </c>
    </row>
    <row r="222" spans="1:6" ht="16.5">
      <c r="A222" s="6" t="s">
        <v>339</v>
      </c>
      <c r="B222" s="6" t="s">
        <v>340</v>
      </c>
      <c r="C222" s="6">
        <f>Gastos!U222</f>
        <v>773500</v>
      </c>
      <c r="D222" s="6">
        <f>Gastos!V222</f>
        <v>800100</v>
      </c>
      <c r="E222" s="6">
        <f>Gastos!W222</f>
        <v>432402</v>
      </c>
      <c r="F222" s="6">
        <f>Gastos!X222</f>
        <v>90004</v>
      </c>
    </row>
    <row r="223" spans="1:6" ht="16.5">
      <c r="A223" s="7" t="s">
        <v>341</v>
      </c>
      <c r="B223" s="7" t="s">
        <v>342</v>
      </c>
      <c r="C223" s="7">
        <f>Gastos!U223</f>
        <v>23600</v>
      </c>
      <c r="D223" s="7">
        <f>Gastos!V223</f>
        <v>23600</v>
      </c>
      <c r="E223" s="7">
        <f>Gastos!W223</f>
        <v>7772</v>
      </c>
      <c r="F223" s="7">
        <f>Gastos!X223</f>
        <v>2938</v>
      </c>
    </row>
    <row r="224" spans="1:6" ht="16.5">
      <c r="A224" s="8" t="s">
        <v>343</v>
      </c>
      <c r="B224" s="8" t="s">
        <v>344</v>
      </c>
      <c r="C224" s="8">
        <f>Gastos!U224</f>
        <v>20600</v>
      </c>
      <c r="D224" s="8">
        <f>Gastos!V224</f>
        <v>20600</v>
      </c>
      <c r="E224" s="8">
        <f>Gastos!W224</f>
        <v>5727</v>
      </c>
      <c r="F224" s="8">
        <f>Gastos!X224</f>
        <v>2147</v>
      </c>
    </row>
    <row r="225" spans="1:6" ht="16.5">
      <c r="A225" s="8" t="s">
        <v>345</v>
      </c>
      <c r="B225" s="8" t="s">
        <v>346</v>
      </c>
      <c r="C225" s="8">
        <f>Gastos!U225</f>
        <v>3000</v>
      </c>
      <c r="D225" s="8">
        <f>Gastos!V225</f>
        <v>3000</v>
      </c>
      <c r="E225" s="8">
        <f>Gastos!W225</f>
        <v>2045</v>
      </c>
      <c r="F225" s="8">
        <f>Gastos!X225</f>
        <v>791</v>
      </c>
    </row>
    <row r="226" spans="1:6" ht="16.5">
      <c r="A226" s="7" t="s">
        <v>347</v>
      </c>
      <c r="B226" s="7" t="s">
        <v>348</v>
      </c>
      <c r="C226" s="7">
        <f>Gastos!U226</f>
        <v>3000</v>
      </c>
      <c r="D226" s="7">
        <f>Gastos!V226</f>
        <v>3600</v>
      </c>
      <c r="E226" s="7">
        <f>Gastos!W226</f>
        <v>1803</v>
      </c>
      <c r="F226" s="7">
        <f>Gastos!X226</f>
        <v>597</v>
      </c>
    </row>
    <row r="227" spans="1:6" ht="16.5">
      <c r="A227" s="8" t="s">
        <v>349</v>
      </c>
      <c r="B227" s="8" t="s">
        <v>350</v>
      </c>
      <c r="C227" s="8">
        <f>Gastos!U227</f>
        <v>0</v>
      </c>
      <c r="D227" s="8">
        <f>Gastos!V227</f>
        <v>600</v>
      </c>
      <c r="E227" s="8">
        <f>Gastos!W227</f>
        <v>117</v>
      </c>
      <c r="F227" s="8">
        <f>Gastos!X227</f>
        <v>32</v>
      </c>
    </row>
    <row r="228" spans="1:6" ht="16.5">
      <c r="A228" s="8" t="s">
        <v>351</v>
      </c>
      <c r="B228" s="8" t="s">
        <v>352</v>
      </c>
      <c r="C228" s="8">
        <f>Gastos!U228</f>
        <v>3000</v>
      </c>
      <c r="D228" s="8">
        <f>Gastos!V228</f>
        <v>3000</v>
      </c>
      <c r="E228" s="8">
        <f>Gastos!W228</f>
        <v>1686</v>
      </c>
      <c r="F228" s="8">
        <f>Gastos!X228</f>
        <v>386</v>
      </c>
    </row>
    <row r="229" spans="1:6" ht="16.5">
      <c r="A229" s="8" t="s">
        <v>353</v>
      </c>
      <c r="B229" s="8" t="s">
        <v>354</v>
      </c>
      <c r="C229" s="8">
        <f>Gastos!U229</f>
        <v>0</v>
      </c>
      <c r="D229" s="8">
        <f>Gastos!V229</f>
        <v>0</v>
      </c>
      <c r="E229" s="8">
        <f>Gastos!W229</f>
        <v>0</v>
      </c>
      <c r="F229" s="8">
        <f>Gastos!X229</f>
        <v>179</v>
      </c>
    </row>
    <row r="230" spans="1:6" ht="16.5">
      <c r="A230" s="7" t="s">
        <v>355</v>
      </c>
      <c r="B230" s="7" t="s">
        <v>356</v>
      </c>
      <c r="C230" s="7">
        <f>Gastos!U230</f>
        <v>57000</v>
      </c>
      <c r="D230" s="7">
        <f>Gastos!V230</f>
        <v>57000</v>
      </c>
      <c r="E230" s="7">
        <f>Gastos!W230</f>
        <v>27133</v>
      </c>
      <c r="F230" s="7">
        <f>Gastos!X230</f>
        <v>152</v>
      </c>
    </row>
    <row r="231" spans="1:6" ht="16.5">
      <c r="A231" s="8" t="s">
        <v>357</v>
      </c>
      <c r="B231" s="8" t="s">
        <v>358</v>
      </c>
      <c r="C231" s="8">
        <f>Gastos!U231</f>
        <v>57000</v>
      </c>
      <c r="D231" s="8">
        <f>Gastos!V231</f>
        <v>57000</v>
      </c>
      <c r="E231" s="8">
        <f>Gastos!W231</f>
        <v>27133</v>
      </c>
      <c r="F231" s="8">
        <f>Gastos!X231</f>
        <v>152</v>
      </c>
    </row>
    <row r="232" spans="1:6" ht="16.5">
      <c r="A232" s="8" t="s">
        <v>359</v>
      </c>
      <c r="B232" s="8" t="s">
        <v>360</v>
      </c>
      <c r="C232" s="8">
        <f>Gastos!U232</f>
        <v>0</v>
      </c>
      <c r="D232" s="8">
        <f>Gastos!V232</f>
        <v>0</v>
      </c>
      <c r="E232" s="8">
        <f>Gastos!W232</f>
        <v>0</v>
      </c>
      <c r="F232" s="8">
        <f>Gastos!X232</f>
        <v>0</v>
      </c>
    </row>
    <row r="233" spans="1:6" ht="16.5">
      <c r="A233" s="8" t="s">
        <v>361</v>
      </c>
      <c r="B233" s="8" t="s">
        <v>362</v>
      </c>
      <c r="C233" s="8">
        <f>Gastos!U233</f>
        <v>0</v>
      </c>
      <c r="D233" s="8">
        <f>Gastos!V233</f>
        <v>0</v>
      </c>
      <c r="E233" s="8">
        <f>Gastos!W233</f>
        <v>0</v>
      </c>
      <c r="F233" s="8">
        <f>Gastos!X233</f>
        <v>0</v>
      </c>
    </row>
    <row r="234" spans="1:6" ht="16.5">
      <c r="A234" s="8" t="s">
        <v>363</v>
      </c>
      <c r="B234" s="8" t="s">
        <v>364</v>
      </c>
      <c r="C234" s="8">
        <f>Gastos!U234</f>
        <v>0</v>
      </c>
      <c r="D234" s="8">
        <f>Gastos!V234</f>
        <v>0</v>
      </c>
      <c r="E234" s="8">
        <f>Gastos!W234</f>
        <v>0</v>
      </c>
      <c r="F234" s="8">
        <f>Gastos!X234</f>
        <v>0</v>
      </c>
    </row>
    <row r="235" spans="1:6" ht="16.5">
      <c r="A235" s="7" t="s">
        <v>365</v>
      </c>
      <c r="B235" s="7" t="s">
        <v>366</v>
      </c>
      <c r="C235" s="7">
        <f>Gastos!U235</f>
        <v>53430</v>
      </c>
      <c r="D235" s="7">
        <f>Gastos!V235</f>
        <v>58430</v>
      </c>
      <c r="E235" s="7">
        <f>Gastos!W235</f>
        <v>30546</v>
      </c>
      <c r="F235" s="7">
        <f>Gastos!X235</f>
        <v>10744</v>
      </c>
    </row>
    <row r="236" spans="1:6" ht="16.5">
      <c r="A236" s="8" t="s">
        <v>367</v>
      </c>
      <c r="B236" s="8" t="s">
        <v>368</v>
      </c>
      <c r="C236" s="8">
        <f>Gastos!U236</f>
        <v>12500</v>
      </c>
      <c r="D236" s="8">
        <f>Gastos!V236</f>
        <v>12500</v>
      </c>
      <c r="E236" s="8">
        <f>Gastos!W236</f>
        <v>8231</v>
      </c>
      <c r="F236" s="8">
        <f>Gastos!X236</f>
        <v>1723</v>
      </c>
    </row>
    <row r="237" spans="1:6" ht="16.5">
      <c r="A237" s="8" t="s">
        <v>369</v>
      </c>
      <c r="B237" s="8" t="s">
        <v>370</v>
      </c>
      <c r="C237" s="8">
        <f>Gastos!U237</f>
        <v>1000</v>
      </c>
      <c r="D237" s="8">
        <f>Gastos!V237</f>
        <v>1000</v>
      </c>
      <c r="E237" s="8">
        <f>Gastos!W237</f>
        <v>4</v>
      </c>
      <c r="F237" s="8">
        <f>Gastos!X237</f>
        <v>4</v>
      </c>
    </row>
    <row r="238" spans="1:6" ht="16.5">
      <c r="A238" s="8" t="s">
        <v>371</v>
      </c>
      <c r="B238" s="8" t="s">
        <v>372</v>
      </c>
      <c r="C238" s="8">
        <f>Gastos!U238</f>
        <v>0</v>
      </c>
      <c r="D238" s="8">
        <f>Gastos!V238</f>
        <v>0</v>
      </c>
      <c r="E238" s="8">
        <f>Gastos!W238</f>
        <v>0</v>
      </c>
      <c r="F238" s="8">
        <f>Gastos!X238</f>
        <v>0</v>
      </c>
    </row>
    <row r="239" spans="1:6" ht="16.5">
      <c r="A239" s="8" t="s">
        <v>373</v>
      </c>
      <c r="B239" s="8" t="s">
        <v>374</v>
      </c>
      <c r="C239" s="8">
        <f>Gastos!U239</f>
        <v>0</v>
      </c>
      <c r="D239" s="8">
        <f>Gastos!V239</f>
        <v>0</v>
      </c>
      <c r="E239" s="8">
        <f>Gastos!W239</f>
        <v>0</v>
      </c>
      <c r="F239" s="8">
        <f>Gastos!X239</f>
        <v>118</v>
      </c>
    </row>
    <row r="240" spans="1:6" ht="16.5">
      <c r="A240" s="8" t="s">
        <v>375</v>
      </c>
      <c r="B240" s="8" t="s">
        <v>376</v>
      </c>
      <c r="C240" s="8">
        <f>Gastos!U240</f>
        <v>0</v>
      </c>
      <c r="D240" s="8">
        <f>Gastos!V240</f>
        <v>0</v>
      </c>
      <c r="E240" s="8">
        <f>Gastos!W240</f>
        <v>0</v>
      </c>
      <c r="F240" s="8">
        <f>Gastos!X240</f>
        <v>0</v>
      </c>
    </row>
    <row r="241" spans="1:6" ht="16.5">
      <c r="A241" s="8" t="s">
        <v>377</v>
      </c>
      <c r="B241" s="8" t="s">
        <v>378</v>
      </c>
      <c r="C241" s="8">
        <f>Gastos!U241</f>
        <v>0</v>
      </c>
      <c r="D241" s="8">
        <f>Gastos!V241</f>
        <v>1000</v>
      </c>
      <c r="E241" s="8">
        <f>Gastos!W241</f>
        <v>164</v>
      </c>
      <c r="F241" s="8">
        <f>Gastos!X241</f>
        <v>160</v>
      </c>
    </row>
    <row r="242" spans="1:6" ht="16.5">
      <c r="A242" s="8" t="s">
        <v>379</v>
      </c>
      <c r="B242" s="8" t="s">
        <v>380</v>
      </c>
      <c r="C242" s="8">
        <f>Gastos!U242</f>
        <v>4000</v>
      </c>
      <c r="D242" s="8">
        <f>Gastos!V242</f>
        <v>6000</v>
      </c>
      <c r="E242" s="8">
        <f>Gastos!W242</f>
        <v>4959</v>
      </c>
      <c r="F242" s="8">
        <f>Gastos!X242</f>
        <v>43</v>
      </c>
    </row>
    <row r="243" spans="1:6" ht="16.5">
      <c r="A243" s="8" t="s">
        <v>381</v>
      </c>
      <c r="B243" s="8" t="s">
        <v>382</v>
      </c>
      <c r="C243" s="8">
        <f>Gastos!U243</f>
        <v>0</v>
      </c>
      <c r="D243" s="8">
        <f>Gastos!V243</f>
        <v>500</v>
      </c>
      <c r="E243" s="8">
        <f>Gastos!W243</f>
        <v>46</v>
      </c>
      <c r="F243" s="8">
        <f>Gastos!X243</f>
        <v>46</v>
      </c>
    </row>
    <row r="244" spans="1:6" ht="16.5">
      <c r="A244" s="8" t="s">
        <v>383</v>
      </c>
      <c r="B244" s="8" t="s">
        <v>384</v>
      </c>
      <c r="C244" s="8">
        <f>Gastos!U244</f>
        <v>12000</v>
      </c>
      <c r="D244" s="8">
        <f>Gastos!V244</f>
        <v>12000</v>
      </c>
      <c r="E244" s="8">
        <f>Gastos!W244</f>
        <v>3758</v>
      </c>
      <c r="F244" s="8">
        <f>Gastos!X244</f>
        <v>1021</v>
      </c>
    </row>
    <row r="245" spans="1:6" ht="16.5">
      <c r="A245" s="8" t="s">
        <v>385</v>
      </c>
      <c r="B245" s="8" t="s">
        <v>386</v>
      </c>
      <c r="C245" s="8">
        <f>Gastos!U245</f>
        <v>7500</v>
      </c>
      <c r="D245" s="8">
        <f>Gastos!V245</f>
        <v>7500</v>
      </c>
      <c r="E245" s="8">
        <f>Gastos!W245</f>
        <v>5052</v>
      </c>
      <c r="F245" s="8">
        <f>Gastos!X245</f>
        <v>3021</v>
      </c>
    </row>
    <row r="246" spans="1:6" ht="16.5">
      <c r="A246" s="8" t="s">
        <v>387</v>
      </c>
      <c r="B246" s="8" t="s">
        <v>388</v>
      </c>
      <c r="C246" s="8">
        <f>Gastos!U246</f>
        <v>5000</v>
      </c>
      <c r="D246" s="8">
        <f>Gastos!V246</f>
        <v>5000</v>
      </c>
      <c r="E246" s="8">
        <f>Gastos!W246</f>
        <v>108</v>
      </c>
      <c r="F246" s="8">
        <f>Gastos!X246</f>
        <v>0</v>
      </c>
    </row>
    <row r="247" spans="1:6" ht="16.5">
      <c r="A247" s="8" t="s">
        <v>389</v>
      </c>
      <c r="B247" s="8" t="s">
        <v>390</v>
      </c>
      <c r="C247" s="8">
        <f>Gastos!U247</f>
        <v>2500</v>
      </c>
      <c r="D247" s="8">
        <f>Gastos!V247</f>
        <v>2500</v>
      </c>
      <c r="E247" s="8">
        <f>Gastos!W247</f>
        <v>2342</v>
      </c>
      <c r="F247" s="8">
        <f>Gastos!X247</f>
        <v>1125</v>
      </c>
    </row>
    <row r="248" spans="1:6" ht="16.5">
      <c r="A248" s="8" t="s">
        <v>391</v>
      </c>
      <c r="B248" s="8" t="s">
        <v>392</v>
      </c>
      <c r="C248" s="8">
        <f>Gastos!U248</f>
        <v>0</v>
      </c>
      <c r="D248" s="8">
        <f>Gastos!V248</f>
        <v>500</v>
      </c>
      <c r="E248" s="8">
        <f>Gastos!W248</f>
        <v>102</v>
      </c>
      <c r="F248" s="8">
        <f>Gastos!X248</f>
        <v>245</v>
      </c>
    </row>
    <row r="249" spans="1:6" ht="16.5">
      <c r="A249" s="8" t="s">
        <v>393</v>
      </c>
      <c r="B249" s="8" t="s">
        <v>394</v>
      </c>
      <c r="C249" s="8">
        <f>Gastos!U249</f>
        <v>0</v>
      </c>
      <c r="D249" s="8">
        <f>Gastos!V249</f>
        <v>0</v>
      </c>
      <c r="E249" s="8">
        <f>Gastos!W249</f>
        <v>0</v>
      </c>
      <c r="F249" s="8">
        <f>Gastos!X249</f>
        <v>24</v>
      </c>
    </row>
    <row r="250" spans="1:6" ht="16.5">
      <c r="A250" s="8" t="s">
        <v>395</v>
      </c>
      <c r="B250" s="8" t="s">
        <v>396</v>
      </c>
      <c r="C250" s="8">
        <f>Gastos!U250</f>
        <v>1800</v>
      </c>
      <c r="D250" s="8">
        <f>Gastos!V250</f>
        <v>2300</v>
      </c>
      <c r="E250" s="8">
        <f>Gastos!W250</f>
        <v>1720</v>
      </c>
      <c r="F250" s="8">
        <f>Gastos!X250</f>
        <v>2037</v>
      </c>
    </row>
    <row r="251" spans="1:6" ht="16.5">
      <c r="A251" s="8" t="s">
        <v>397</v>
      </c>
      <c r="B251" s="8" t="s">
        <v>398</v>
      </c>
      <c r="C251" s="8">
        <f>Gastos!U251</f>
        <v>0</v>
      </c>
      <c r="D251" s="8">
        <f>Gastos!V251</f>
        <v>500</v>
      </c>
      <c r="E251" s="8">
        <f>Gastos!W251</f>
        <v>382</v>
      </c>
      <c r="F251" s="8">
        <f>Gastos!X251</f>
        <v>95</v>
      </c>
    </row>
    <row r="252" spans="1:6" ht="16.5">
      <c r="A252" s="8" t="s">
        <v>399</v>
      </c>
      <c r="B252" s="8" t="s">
        <v>400</v>
      </c>
      <c r="C252" s="8">
        <f>Gastos!U252</f>
        <v>7130</v>
      </c>
      <c r="D252" s="8">
        <f>Gastos!V252</f>
        <v>7130</v>
      </c>
      <c r="E252" s="8">
        <f>Gastos!W252</f>
        <v>3678</v>
      </c>
      <c r="F252" s="8">
        <f>Gastos!X252</f>
        <v>1082</v>
      </c>
    </row>
    <row r="253" spans="1:6" ht="16.5">
      <c r="A253" s="7" t="s">
        <v>401</v>
      </c>
      <c r="B253" s="7" t="s">
        <v>402</v>
      </c>
      <c r="C253" s="7">
        <f>Gastos!U253</f>
        <v>183000</v>
      </c>
      <c r="D253" s="7">
        <f>Gastos!V253</f>
        <v>186000</v>
      </c>
      <c r="E253" s="7">
        <f>Gastos!W253</f>
        <v>85026</v>
      </c>
      <c r="F253" s="7">
        <f>Gastos!X253</f>
        <v>611</v>
      </c>
    </row>
    <row r="254" spans="1:6" ht="16.5">
      <c r="A254" s="8" t="s">
        <v>403</v>
      </c>
      <c r="B254" s="8" t="s">
        <v>404</v>
      </c>
      <c r="C254" s="8">
        <f>Gastos!U254</f>
        <v>136000</v>
      </c>
      <c r="D254" s="8">
        <f>Gastos!V254</f>
        <v>136000</v>
      </c>
      <c r="E254" s="8">
        <f>Gastos!W254</f>
        <v>55544</v>
      </c>
      <c r="F254" s="8">
        <f>Gastos!X254</f>
        <v>0</v>
      </c>
    </row>
    <row r="255" spans="1:6" ht="16.5">
      <c r="A255" s="8" t="s">
        <v>405</v>
      </c>
      <c r="B255" s="8" t="s">
        <v>406</v>
      </c>
      <c r="C255" s="8">
        <f>Gastos!U255</f>
        <v>12000</v>
      </c>
      <c r="D255" s="8">
        <f>Gastos!V255</f>
        <v>12000</v>
      </c>
      <c r="E255" s="8">
        <f>Gastos!W255</f>
        <v>3728</v>
      </c>
      <c r="F255" s="8">
        <f>Gastos!X255</f>
        <v>0</v>
      </c>
    </row>
    <row r="256" spans="1:6" ht="16.5">
      <c r="A256" s="8" t="s">
        <v>407</v>
      </c>
      <c r="B256" s="8" t="s">
        <v>408</v>
      </c>
      <c r="C256" s="8">
        <f>Gastos!U256</f>
        <v>500</v>
      </c>
      <c r="D256" s="8">
        <f>Gastos!V256</f>
        <v>1000</v>
      </c>
      <c r="E256" s="8">
        <f>Gastos!W256</f>
        <v>553</v>
      </c>
      <c r="F256" s="8">
        <f>Gastos!X256</f>
        <v>30</v>
      </c>
    </row>
    <row r="257" spans="1:6" ht="16.5">
      <c r="A257" s="8" t="s">
        <v>409</v>
      </c>
      <c r="B257" s="8" t="s">
        <v>410</v>
      </c>
      <c r="C257" s="8">
        <f>Gastos!U257</f>
        <v>2500</v>
      </c>
      <c r="D257" s="8">
        <f>Gastos!V257</f>
        <v>2500</v>
      </c>
      <c r="E257" s="8">
        <f>Gastos!W257</f>
        <v>1322</v>
      </c>
      <c r="F257" s="8">
        <f>Gastos!X257</f>
        <v>151</v>
      </c>
    </row>
    <row r="258" spans="1:6" ht="16.5">
      <c r="A258" s="8" t="s">
        <v>411</v>
      </c>
      <c r="B258" s="8" t="s">
        <v>412</v>
      </c>
      <c r="C258" s="8">
        <f>Gastos!U258</f>
        <v>15000</v>
      </c>
      <c r="D258" s="8">
        <f>Gastos!V258</f>
        <v>15000</v>
      </c>
      <c r="E258" s="8">
        <f>Gastos!W258</f>
        <v>7533</v>
      </c>
      <c r="F258" s="8">
        <f>Gastos!X258</f>
        <v>0</v>
      </c>
    </row>
    <row r="259" spans="1:6" ht="16.5">
      <c r="A259" s="8" t="s">
        <v>413</v>
      </c>
      <c r="B259" s="8" t="s">
        <v>414</v>
      </c>
      <c r="C259" s="8">
        <f>Gastos!U259</f>
        <v>12000</v>
      </c>
      <c r="D259" s="8">
        <f>Gastos!V259</f>
        <v>14500</v>
      </c>
      <c r="E259" s="8">
        <f>Gastos!W259</f>
        <v>13542</v>
      </c>
      <c r="F259" s="8">
        <f>Gastos!X259</f>
        <v>0</v>
      </c>
    </row>
    <row r="260" spans="1:6" ht="16.5">
      <c r="A260" s="8" t="s">
        <v>415</v>
      </c>
      <c r="B260" s="8" t="s">
        <v>416</v>
      </c>
      <c r="C260" s="8">
        <f>Gastos!U260</f>
        <v>5000</v>
      </c>
      <c r="D260" s="8">
        <f>Gastos!V260</f>
        <v>5000</v>
      </c>
      <c r="E260" s="8">
        <f>Gastos!W260</f>
        <v>2804</v>
      </c>
      <c r="F260" s="8">
        <f>Gastos!X260</f>
        <v>242</v>
      </c>
    </row>
    <row r="261" spans="1:6" ht="16.5">
      <c r="A261" s="8" t="s">
        <v>417</v>
      </c>
      <c r="B261" s="8" t="s">
        <v>418</v>
      </c>
      <c r="C261" s="8">
        <f>Gastos!U261</f>
        <v>0</v>
      </c>
      <c r="D261" s="8">
        <f>Gastos!V261</f>
        <v>0</v>
      </c>
      <c r="E261" s="8">
        <f>Gastos!W261</f>
        <v>0</v>
      </c>
      <c r="F261" s="8">
        <f>Gastos!X261</f>
        <v>0</v>
      </c>
    </row>
    <row r="262" spans="1:6" ht="16.5">
      <c r="A262" s="8" t="s">
        <v>419</v>
      </c>
      <c r="B262" s="8" t="s">
        <v>400</v>
      </c>
      <c r="C262" s="8">
        <f>Gastos!U262</f>
        <v>0</v>
      </c>
      <c r="D262" s="8">
        <f>Gastos!V262</f>
        <v>0</v>
      </c>
      <c r="E262" s="8">
        <f>Gastos!W262</f>
        <v>0</v>
      </c>
      <c r="F262" s="8">
        <f>Gastos!X262</f>
        <v>188</v>
      </c>
    </row>
    <row r="263" spans="1:6" ht="16.5">
      <c r="A263" s="7" t="s">
        <v>420</v>
      </c>
      <c r="B263" s="7" t="s">
        <v>421</v>
      </c>
      <c r="C263" s="7">
        <f>Gastos!U263</f>
        <v>23500</v>
      </c>
      <c r="D263" s="7">
        <f>Gastos!V263</f>
        <v>24000</v>
      </c>
      <c r="E263" s="7">
        <f>Gastos!W263</f>
        <v>18768</v>
      </c>
      <c r="F263" s="7">
        <f>Gastos!X263</f>
        <v>2032</v>
      </c>
    </row>
    <row r="264" spans="1:6" ht="16.5">
      <c r="A264" s="8" t="s">
        <v>422</v>
      </c>
      <c r="B264" s="8" t="s">
        <v>423</v>
      </c>
      <c r="C264" s="8">
        <f>Gastos!U264</f>
        <v>6000</v>
      </c>
      <c r="D264" s="8">
        <f>Gastos!V264</f>
        <v>6000</v>
      </c>
      <c r="E264" s="8">
        <f>Gastos!W264</f>
        <v>5025</v>
      </c>
      <c r="F264" s="8">
        <f>Gastos!X264</f>
        <v>1060</v>
      </c>
    </row>
    <row r="265" spans="1:6" ht="16.5">
      <c r="A265" s="8" t="s">
        <v>424</v>
      </c>
      <c r="B265" s="8" t="s">
        <v>425</v>
      </c>
      <c r="C265" s="8">
        <f>Gastos!U265</f>
        <v>13000</v>
      </c>
      <c r="D265" s="8">
        <f>Gastos!V265</f>
        <v>13000</v>
      </c>
      <c r="E265" s="8">
        <f>Gastos!W265</f>
        <v>11406</v>
      </c>
      <c r="F265" s="8">
        <f>Gastos!X265</f>
        <v>285</v>
      </c>
    </row>
    <row r="266" spans="1:6" ht="16.5">
      <c r="A266" s="8" t="s">
        <v>426</v>
      </c>
      <c r="B266" s="8" t="s">
        <v>427</v>
      </c>
      <c r="C266" s="8">
        <f>Gastos!U266</f>
        <v>0</v>
      </c>
      <c r="D266" s="8">
        <f>Gastos!V266</f>
        <v>500</v>
      </c>
      <c r="E266" s="8">
        <f>Gastos!W266</f>
        <v>8</v>
      </c>
      <c r="F266" s="8">
        <f>Gastos!X266</f>
        <v>338</v>
      </c>
    </row>
    <row r="267" spans="1:6" ht="16.5">
      <c r="A267" s="8" t="s">
        <v>428</v>
      </c>
      <c r="B267" s="8" t="s">
        <v>429</v>
      </c>
      <c r="C267" s="8">
        <f>Gastos!U267</f>
        <v>2000</v>
      </c>
      <c r="D267" s="8">
        <f>Gastos!V267</f>
        <v>2000</v>
      </c>
      <c r="E267" s="8">
        <f>Gastos!W267</f>
        <v>491</v>
      </c>
      <c r="F267" s="8">
        <f>Gastos!X267</f>
        <v>0</v>
      </c>
    </row>
    <row r="268" spans="1:6" ht="16.5">
      <c r="A268" s="8" t="s">
        <v>430</v>
      </c>
      <c r="B268" s="8" t="s">
        <v>431</v>
      </c>
      <c r="C268" s="8">
        <f>Gastos!U268</f>
        <v>0</v>
      </c>
      <c r="D268" s="8">
        <f>Gastos!V268</f>
        <v>0</v>
      </c>
      <c r="E268" s="8">
        <f>Gastos!W268</f>
        <v>0</v>
      </c>
      <c r="F268" s="8">
        <f>Gastos!X268</f>
        <v>0</v>
      </c>
    </row>
    <row r="269" spans="1:6" ht="16.5">
      <c r="A269" s="8" t="s">
        <v>432</v>
      </c>
      <c r="B269" s="8" t="s">
        <v>433</v>
      </c>
      <c r="C269" s="8">
        <f>Gastos!U269</f>
        <v>500</v>
      </c>
      <c r="D269" s="8">
        <f>Gastos!V269</f>
        <v>500</v>
      </c>
      <c r="E269" s="8">
        <f>Gastos!W269</f>
        <v>233</v>
      </c>
      <c r="F269" s="8">
        <f>Gastos!X269</f>
        <v>213</v>
      </c>
    </row>
    <row r="270" spans="1:6" ht="16.5">
      <c r="A270" s="8" t="s">
        <v>434</v>
      </c>
      <c r="B270" s="8" t="s">
        <v>435</v>
      </c>
      <c r="C270" s="8">
        <f>Gastos!U270</f>
        <v>0</v>
      </c>
      <c r="D270" s="8">
        <f>Gastos!V270</f>
        <v>0</v>
      </c>
      <c r="E270" s="8">
        <f>Gastos!W270</f>
        <v>0</v>
      </c>
      <c r="F270" s="8">
        <f>Gastos!X270</f>
        <v>16</v>
      </c>
    </row>
    <row r="271" spans="1:6" ht="16.5">
      <c r="A271" s="8" t="s">
        <v>436</v>
      </c>
      <c r="B271" s="8" t="s">
        <v>400</v>
      </c>
      <c r="C271" s="8">
        <f>Gastos!U271</f>
        <v>2000</v>
      </c>
      <c r="D271" s="8">
        <f>Gastos!V271</f>
        <v>2000</v>
      </c>
      <c r="E271" s="8">
        <f>Gastos!W271</f>
        <v>1605</v>
      </c>
      <c r="F271" s="8">
        <f>Gastos!X271</f>
        <v>120</v>
      </c>
    </row>
    <row r="272" spans="1:6" ht="16.5">
      <c r="A272" s="7" t="s">
        <v>437</v>
      </c>
      <c r="B272" s="7" t="s">
        <v>438</v>
      </c>
      <c r="C272" s="7">
        <f>Gastos!U272</f>
        <v>17100</v>
      </c>
      <c r="D272" s="7">
        <f>Gastos!V272</f>
        <v>17100</v>
      </c>
      <c r="E272" s="7">
        <f>Gastos!W272</f>
        <v>7970</v>
      </c>
      <c r="F272" s="7">
        <f>Gastos!X272</f>
        <v>3328</v>
      </c>
    </row>
    <row r="273" spans="1:6" ht="16.5">
      <c r="A273" s="8" t="s">
        <v>439</v>
      </c>
      <c r="B273" s="8" t="s">
        <v>440</v>
      </c>
      <c r="C273" s="8">
        <f>Gastos!U273</f>
        <v>8000</v>
      </c>
      <c r="D273" s="8">
        <f>Gastos!V273</f>
        <v>8000</v>
      </c>
      <c r="E273" s="8">
        <f>Gastos!W273</f>
        <v>2826</v>
      </c>
      <c r="F273" s="8">
        <f>Gastos!X273</f>
        <v>1680</v>
      </c>
    </row>
    <row r="274" spans="1:6" ht="16.5">
      <c r="A274" s="8" t="s">
        <v>441</v>
      </c>
      <c r="B274" s="8" t="s">
        <v>442</v>
      </c>
      <c r="C274" s="8">
        <f>Gastos!U274</f>
        <v>8000</v>
      </c>
      <c r="D274" s="8">
        <f>Gastos!V274</f>
        <v>8000</v>
      </c>
      <c r="E274" s="8">
        <f>Gastos!W274</f>
        <v>5043</v>
      </c>
      <c r="F274" s="8">
        <f>Gastos!X274</f>
        <v>1611</v>
      </c>
    </row>
    <row r="275" spans="1:6" ht="16.5">
      <c r="A275" s="8" t="s">
        <v>443</v>
      </c>
      <c r="B275" s="8" t="s">
        <v>444</v>
      </c>
      <c r="C275" s="8">
        <f>Gastos!U275</f>
        <v>500</v>
      </c>
      <c r="D275" s="8">
        <f>Gastos!V275</f>
        <v>500</v>
      </c>
      <c r="E275" s="8">
        <f>Gastos!W275</f>
        <v>0</v>
      </c>
      <c r="F275" s="8">
        <f>Gastos!X275</f>
        <v>0</v>
      </c>
    </row>
    <row r="276" spans="1:6" ht="16.5">
      <c r="A276" s="8" t="s">
        <v>445</v>
      </c>
      <c r="B276" s="8" t="s">
        <v>400</v>
      </c>
      <c r="C276" s="8">
        <f>Gastos!U276</f>
        <v>600</v>
      </c>
      <c r="D276" s="8">
        <f>Gastos!V276</f>
        <v>600</v>
      </c>
      <c r="E276" s="8">
        <f>Gastos!W276</f>
        <v>101</v>
      </c>
      <c r="F276" s="8">
        <f>Gastos!X276</f>
        <v>37</v>
      </c>
    </row>
    <row r="277" spans="1:6" ht="16.5">
      <c r="A277" s="7" t="s">
        <v>446</v>
      </c>
      <c r="B277" s="7" t="s">
        <v>447</v>
      </c>
      <c r="C277" s="7">
        <f>Gastos!U277</f>
        <v>280100</v>
      </c>
      <c r="D277" s="7">
        <f>Gastos!V277</f>
        <v>286100</v>
      </c>
      <c r="E277" s="7">
        <f>Gastos!W277</f>
        <v>183393</v>
      </c>
      <c r="F277" s="7">
        <f>Gastos!X277</f>
        <v>64266</v>
      </c>
    </row>
    <row r="278" spans="1:6" ht="16.5">
      <c r="A278" s="8" t="s">
        <v>448</v>
      </c>
      <c r="B278" s="8" t="s">
        <v>449</v>
      </c>
      <c r="C278" s="8">
        <f>Gastos!U278</f>
        <v>212000</v>
      </c>
      <c r="D278" s="8">
        <f>Gastos!V278</f>
        <v>212000</v>
      </c>
      <c r="E278" s="8">
        <f>Gastos!W278</f>
        <v>140746</v>
      </c>
      <c r="F278" s="8">
        <f>Gastos!X278</f>
        <v>56962</v>
      </c>
    </row>
    <row r="279" spans="1:6" ht="16.5">
      <c r="A279" s="8" t="s">
        <v>450</v>
      </c>
      <c r="B279" s="8" t="s">
        <v>451</v>
      </c>
      <c r="C279" s="8">
        <f>Gastos!U279</f>
        <v>6050</v>
      </c>
      <c r="D279" s="8">
        <f>Gastos!V279</f>
        <v>6050</v>
      </c>
      <c r="E279" s="8">
        <f>Gastos!W279</f>
        <v>1927</v>
      </c>
      <c r="F279" s="8">
        <f>Gastos!X279</f>
        <v>0</v>
      </c>
    </row>
    <row r="280" spans="1:6" ht="16.5">
      <c r="A280" s="8" t="s">
        <v>452</v>
      </c>
      <c r="B280" s="8" t="s">
        <v>453</v>
      </c>
      <c r="C280" s="8">
        <f>Gastos!U280</f>
        <v>13200</v>
      </c>
      <c r="D280" s="8">
        <f>Gastos!V280</f>
        <v>13200</v>
      </c>
      <c r="E280" s="8">
        <f>Gastos!W280</f>
        <v>100</v>
      </c>
      <c r="F280" s="8">
        <f>Gastos!X280</f>
        <v>0</v>
      </c>
    </row>
    <row r="281" spans="1:6" ht="16.5">
      <c r="A281" s="8" t="s">
        <v>454</v>
      </c>
      <c r="B281" s="8" t="s">
        <v>455</v>
      </c>
      <c r="C281" s="8">
        <f>Gastos!U281</f>
        <v>5000</v>
      </c>
      <c r="D281" s="8">
        <f>Gastos!V281</f>
        <v>5000</v>
      </c>
      <c r="E281" s="8">
        <f>Gastos!W281</f>
        <v>4212</v>
      </c>
      <c r="F281" s="8">
        <f>Gastos!X281</f>
        <v>429</v>
      </c>
    </row>
    <row r="282" spans="1:6" ht="16.5">
      <c r="A282" s="8" t="s">
        <v>456</v>
      </c>
      <c r="B282" s="8" t="s">
        <v>457</v>
      </c>
      <c r="C282" s="8">
        <f>Gastos!U282</f>
        <v>0</v>
      </c>
      <c r="D282" s="8">
        <f>Gastos!V282</f>
        <v>0</v>
      </c>
      <c r="E282" s="8">
        <f>Gastos!W282</f>
        <v>0</v>
      </c>
      <c r="F282" s="8">
        <f>Gastos!X282</f>
        <v>0</v>
      </c>
    </row>
    <row r="283" spans="1:6" ht="16.5">
      <c r="A283" s="8" t="s">
        <v>458</v>
      </c>
      <c r="B283" s="8" t="s">
        <v>459</v>
      </c>
      <c r="C283" s="8">
        <f>Gastos!U283</f>
        <v>2350</v>
      </c>
      <c r="D283" s="8">
        <f>Gastos!V283</f>
        <v>2350</v>
      </c>
      <c r="E283" s="8">
        <f>Gastos!W283</f>
        <v>0</v>
      </c>
      <c r="F283" s="8">
        <f>Gastos!X283</f>
        <v>161</v>
      </c>
    </row>
    <row r="284" spans="1:6" ht="16.5">
      <c r="A284" s="8" t="s">
        <v>460</v>
      </c>
      <c r="B284" s="8" t="s">
        <v>461</v>
      </c>
      <c r="C284" s="8">
        <f>Gastos!U284</f>
        <v>13500</v>
      </c>
      <c r="D284" s="8">
        <f>Gastos!V284</f>
        <v>13500</v>
      </c>
      <c r="E284" s="8">
        <f>Gastos!W284</f>
        <v>10875</v>
      </c>
      <c r="F284" s="8">
        <f>Gastos!X284</f>
        <v>712</v>
      </c>
    </row>
    <row r="285" spans="1:6" ht="16.5">
      <c r="A285" s="8" t="s">
        <v>462</v>
      </c>
      <c r="B285" s="8" t="s">
        <v>463</v>
      </c>
      <c r="C285" s="8">
        <f>Gastos!U285</f>
        <v>0</v>
      </c>
      <c r="D285" s="8">
        <f>Gastos!V285</f>
        <v>0</v>
      </c>
      <c r="E285" s="8">
        <f>Gastos!W285</f>
        <v>0</v>
      </c>
      <c r="F285" s="8">
        <f>Gastos!X285</f>
        <v>0</v>
      </c>
    </row>
    <row r="286" spans="1:6" ht="16.5">
      <c r="A286" s="8" t="s">
        <v>464</v>
      </c>
      <c r="B286" s="8" t="s">
        <v>465</v>
      </c>
      <c r="C286" s="8">
        <f>Gastos!U286</f>
        <v>4000</v>
      </c>
      <c r="D286" s="8">
        <f>Gastos!V286</f>
        <v>4000</v>
      </c>
      <c r="E286" s="8">
        <f>Gastos!W286</f>
        <v>3855</v>
      </c>
      <c r="F286" s="8">
        <f>Gastos!X286</f>
        <v>3855</v>
      </c>
    </row>
    <row r="287" spans="1:6" ht="16.5">
      <c r="A287" s="8" t="s">
        <v>466</v>
      </c>
      <c r="B287" s="8" t="s">
        <v>467</v>
      </c>
      <c r="C287" s="8">
        <f>Gastos!U287</f>
        <v>1000</v>
      </c>
      <c r="D287" s="8">
        <f>Gastos!V287</f>
        <v>1000</v>
      </c>
      <c r="E287" s="8">
        <f>Gastos!W287</f>
        <v>0</v>
      </c>
      <c r="F287" s="8">
        <f>Gastos!X287</f>
        <v>0</v>
      </c>
    </row>
    <row r="288" spans="1:6" ht="16.5">
      <c r="A288" s="8" t="s">
        <v>468</v>
      </c>
      <c r="B288" s="8" t="s">
        <v>469</v>
      </c>
      <c r="C288" s="8">
        <f>Gastos!U288</f>
        <v>7000</v>
      </c>
      <c r="D288" s="8">
        <f>Gastos!V288</f>
        <v>13000</v>
      </c>
      <c r="E288" s="8">
        <f>Gastos!W288</f>
        <v>11525</v>
      </c>
      <c r="F288" s="8">
        <f>Gastos!X288</f>
        <v>1089</v>
      </c>
    </row>
    <row r="289" spans="1:6" ht="16.5">
      <c r="A289" s="8" t="s">
        <v>470</v>
      </c>
      <c r="B289" s="8" t="s">
        <v>400</v>
      </c>
      <c r="C289" s="8">
        <f>Gastos!U289</f>
        <v>16000</v>
      </c>
      <c r="D289" s="8">
        <f>Gastos!V289</f>
        <v>16000</v>
      </c>
      <c r="E289" s="8">
        <f>Gastos!W289</f>
        <v>10153</v>
      </c>
      <c r="F289" s="8">
        <f>Gastos!X289</f>
        <v>1058</v>
      </c>
    </row>
    <row r="290" spans="1:6" ht="16.5">
      <c r="A290" s="7" t="s">
        <v>471</v>
      </c>
      <c r="B290" s="7" t="s">
        <v>472</v>
      </c>
      <c r="C290" s="7">
        <f>Gastos!U290</f>
        <v>45450</v>
      </c>
      <c r="D290" s="7">
        <f>Gastos!V290</f>
        <v>57950</v>
      </c>
      <c r="E290" s="7">
        <f>Gastos!W290</f>
        <v>49202</v>
      </c>
      <c r="F290" s="7">
        <f>Gastos!X290</f>
        <v>4637</v>
      </c>
    </row>
    <row r="291" spans="1:6" ht="16.5">
      <c r="A291" s="8" t="s">
        <v>473</v>
      </c>
      <c r="B291" s="8" t="s">
        <v>474</v>
      </c>
      <c r="C291" s="8">
        <f>Gastos!U291</f>
        <v>0</v>
      </c>
      <c r="D291" s="8">
        <f>Gastos!V291</f>
        <v>0</v>
      </c>
      <c r="E291" s="8">
        <f>Gastos!W291</f>
        <v>0</v>
      </c>
      <c r="F291" s="8">
        <f>Gastos!X291</f>
        <v>0</v>
      </c>
    </row>
    <row r="292" spans="1:6" ht="16.5">
      <c r="A292" s="8" t="s">
        <v>475</v>
      </c>
      <c r="B292" s="8" t="s">
        <v>476</v>
      </c>
      <c r="C292" s="8">
        <f>Gastos!U292</f>
        <v>14200</v>
      </c>
      <c r="D292" s="8">
        <f>Gastos!V292</f>
        <v>16700</v>
      </c>
      <c r="E292" s="8">
        <f>Gastos!W292</f>
        <v>16846</v>
      </c>
      <c r="F292" s="8">
        <f>Gastos!X292</f>
        <v>1208</v>
      </c>
    </row>
    <row r="293" spans="1:6" ht="16.5">
      <c r="A293" s="8" t="s">
        <v>477</v>
      </c>
      <c r="B293" s="8" t="s">
        <v>478</v>
      </c>
      <c r="C293" s="8">
        <f>Gastos!U293</f>
        <v>8000</v>
      </c>
      <c r="D293" s="8">
        <f>Gastos!V293</f>
        <v>8000</v>
      </c>
      <c r="E293" s="8">
        <f>Gastos!W293</f>
        <v>5124</v>
      </c>
      <c r="F293" s="8">
        <f>Gastos!X293</f>
        <v>1433</v>
      </c>
    </row>
    <row r="294" spans="1:6" ht="16.5">
      <c r="A294" s="8" t="s">
        <v>479</v>
      </c>
      <c r="B294" s="8" t="s">
        <v>480</v>
      </c>
      <c r="C294" s="8">
        <f>Gastos!U294</f>
        <v>500</v>
      </c>
      <c r="D294" s="8">
        <f>Gastos!V294</f>
        <v>500</v>
      </c>
      <c r="E294" s="8">
        <f>Gastos!W294</f>
        <v>0</v>
      </c>
      <c r="F294" s="8">
        <f>Gastos!X294</f>
        <v>0</v>
      </c>
    </row>
    <row r="295" spans="1:6" ht="16.5">
      <c r="A295" s="8" t="s">
        <v>481</v>
      </c>
      <c r="B295" s="8" t="s">
        <v>482</v>
      </c>
      <c r="C295" s="8">
        <f>Gastos!U295</f>
        <v>21250</v>
      </c>
      <c r="D295" s="8">
        <f>Gastos!V295</f>
        <v>21250</v>
      </c>
      <c r="E295" s="8">
        <f>Gastos!W295</f>
        <v>17578</v>
      </c>
      <c r="F295" s="8">
        <f>Gastos!X295</f>
        <v>1518</v>
      </c>
    </row>
    <row r="296" spans="1:6" ht="16.5">
      <c r="A296" s="8" t="s">
        <v>483</v>
      </c>
      <c r="B296" s="8" t="s">
        <v>484</v>
      </c>
      <c r="C296" s="8">
        <f>Gastos!U296</f>
        <v>0</v>
      </c>
      <c r="D296" s="8">
        <f>Gastos!V296</f>
        <v>0</v>
      </c>
      <c r="E296" s="8">
        <f>Gastos!W296</f>
        <v>0</v>
      </c>
      <c r="F296" s="8">
        <f>Gastos!X296</f>
        <v>214</v>
      </c>
    </row>
    <row r="297" spans="1:6" ht="16.5">
      <c r="A297" s="8" t="s">
        <v>485</v>
      </c>
      <c r="B297" s="8" t="s">
        <v>400</v>
      </c>
      <c r="C297" s="8">
        <f>Gastos!U297</f>
        <v>1500</v>
      </c>
      <c r="D297" s="8">
        <f>Gastos!V297</f>
        <v>11500</v>
      </c>
      <c r="E297" s="8">
        <f>Gastos!W297</f>
        <v>9654</v>
      </c>
      <c r="F297" s="8">
        <f>Gastos!X297</f>
        <v>264</v>
      </c>
    </row>
    <row r="298" spans="1:6" ht="16.5">
      <c r="A298" s="7" t="s">
        <v>486</v>
      </c>
      <c r="B298" s="7" t="s">
        <v>487</v>
      </c>
      <c r="C298" s="7">
        <f>Gastos!U298</f>
        <v>4000</v>
      </c>
      <c r="D298" s="7">
        <f>Gastos!V298</f>
        <v>4000</v>
      </c>
      <c r="E298" s="7">
        <f>Gastos!W298</f>
        <v>4124</v>
      </c>
      <c r="F298" s="7">
        <f>Gastos!X298</f>
        <v>0</v>
      </c>
    </row>
    <row r="299" spans="1:6" ht="16.5">
      <c r="A299" s="8" t="s">
        <v>488</v>
      </c>
      <c r="B299" s="8" t="s">
        <v>489</v>
      </c>
      <c r="C299" s="8">
        <f>Gastos!U299</f>
        <v>0</v>
      </c>
      <c r="D299" s="8">
        <f>Gastos!V299</f>
        <v>0</v>
      </c>
      <c r="E299" s="8">
        <f>Gastos!W299</f>
        <v>0</v>
      </c>
      <c r="F299" s="8">
        <f>Gastos!X299</f>
        <v>0</v>
      </c>
    </row>
    <row r="300" spans="1:6" ht="16.5">
      <c r="A300" s="8" t="s">
        <v>490</v>
      </c>
      <c r="B300" s="8" t="s">
        <v>491</v>
      </c>
      <c r="C300" s="8">
        <f>Gastos!U300</f>
        <v>4000</v>
      </c>
      <c r="D300" s="8">
        <f>Gastos!V300</f>
        <v>4000</v>
      </c>
      <c r="E300" s="8">
        <f>Gastos!W300</f>
        <v>4124</v>
      </c>
      <c r="F300" s="8">
        <f>Gastos!X300</f>
        <v>0</v>
      </c>
    </row>
    <row r="301" spans="1:6" ht="16.5">
      <c r="A301" s="8" t="s">
        <v>492</v>
      </c>
      <c r="B301" s="8" t="s">
        <v>493</v>
      </c>
      <c r="C301" s="8">
        <f>Gastos!U301</f>
        <v>0</v>
      </c>
      <c r="D301" s="8">
        <f>Gastos!V301</f>
        <v>0</v>
      </c>
      <c r="E301" s="8">
        <f>Gastos!W301</f>
        <v>0</v>
      </c>
      <c r="F301" s="8">
        <f>Gastos!X301</f>
        <v>0</v>
      </c>
    </row>
    <row r="302" spans="1:6" ht="16.5">
      <c r="A302" s="8" t="s">
        <v>494</v>
      </c>
      <c r="B302" s="8" t="s">
        <v>495</v>
      </c>
      <c r="C302" s="8">
        <f>Gastos!U302</f>
        <v>0</v>
      </c>
      <c r="D302" s="8">
        <f>Gastos!V302</f>
        <v>0</v>
      </c>
      <c r="E302" s="8">
        <f>Gastos!W302</f>
        <v>0</v>
      </c>
      <c r="F302" s="8">
        <f>Gastos!X302</f>
        <v>0</v>
      </c>
    </row>
    <row r="303" spans="1:6" ht="16.5">
      <c r="A303" s="8" t="s">
        <v>496</v>
      </c>
      <c r="B303" s="8" t="s">
        <v>400</v>
      </c>
      <c r="C303" s="8">
        <f>Gastos!U303</f>
        <v>0</v>
      </c>
      <c r="D303" s="8">
        <f>Gastos!V303</f>
        <v>0</v>
      </c>
      <c r="E303" s="8">
        <f>Gastos!W303</f>
        <v>0</v>
      </c>
      <c r="F303" s="8">
        <f>Gastos!X303</f>
        <v>0</v>
      </c>
    </row>
    <row r="304" spans="1:6" ht="16.5">
      <c r="A304" s="7" t="s">
        <v>497</v>
      </c>
      <c r="B304" s="7" t="s">
        <v>498</v>
      </c>
      <c r="C304" s="7">
        <f>Gastos!U304</f>
        <v>15950</v>
      </c>
      <c r="D304" s="7">
        <f>Gastos!V304</f>
        <v>10950</v>
      </c>
      <c r="E304" s="7">
        <f>Gastos!W304</f>
        <v>4699</v>
      </c>
      <c r="F304" s="7">
        <f>Gastos!X304</f>
        <v>120</v>
      </c>
    </row>
    <row r="305" spans="1:6" ht="16.5">
      <c r="A305" s="8" t="s">
        <v>499</v>
      </c>
      <c r="B305" s="8" t="s">
        <v>500</v>
      </c>
      <c r="C305" s="8">
        <f>Gastos!U305</f>
        <v>0</v>
      </c>
      <c r="D305" s="8">
        <f>Gastos!V305</f>
        <v>0</v>
      </c>
      <c r="E305" s="8">
        <f>Gastos!W305</f>
        <v>0</v>
      </c>
      <c r="F305" s="8">
        <f>Gastos!X305</f>
        <v>0</v>
      </c>
    </row>
    <row r="306" spans="1:6" ht="16.5">
      <c r="A306" s="8" t="s">
        <v>501</v>
      </c>
      <c r="B306" s="8" t="s">
        <v>502</v>
      </c>
      <c r="C306" s="8">
        <f>Gastos!U306</f>
        <v>6200</v>
      </c>
      <c r="D306" s="8">
        <f>Gastos!V306</f>
        <v>1200</v>
      </c>
      <c r="E306" s="8">
        <f>Gastos!W306</f>
        <v>325</v>
      </c>
      <c r="F306" s="8">
        <f>Gastos!X306</f>
        <v>120</v>
      </c>
    </row>
    <row r="307" spans="1:6" ht="16.5">
      <c r="A307" s="8" t="s">
        <v>503</v>
      </c>
      <c r="B307" s="8" t="s">
        <v>504</v>
      </c>
      <c r="C307" s="8">
        <f>Gastos!U307</f>
        <v>2500</v>
      </c>
      <c r="D307" s="8">
        <f>Gastos!V307</f>
        <v>2500</v>
      </c>
      <c r="E307" s="8">
        <f>Gastos!W307</f>
        <v>0</v>
      </c>
      <c r="F307" s="8">
        <f>Gastos!X307</f>
        <v>0</v>
      </c>
    </row>
    <row r="308" spans="1:6" ht="16.5">
      <c r="A308" s="8" t="s">
        <v>505</v>
      </c>
      <c r="B308" s="8" t="s">
        <v>400</v>
      </c>
      <c r="C308" s="8">
        <f>Gastos!U308</f>
        <v>7250</v>
      </c>
      <c r="D308" s="8">
        <f>Gastos!V308</f>
        <v>7250</v>
      </c>
      <c r="E308" s="8">
        <f>Gastos!W308</f>
        <v>4374</v>
      </c>
      <c r="F308" s="8">
        <f>Gastos!X308</f>
        <v>0</v>
      </c>
    </row>
    <row r="309" spans="1:6" ht="16.5">
      <c r="A309" s="7" t="s">
        <v>506</v>
      </c>
      <c r="B309" s="7" t="s">
        <v>507</v>
      </c>
      <c r="C309" s="7">
        <f>Gastos!U309</f>
        <v>67370</v>
      </c>
      <c r="D309" s="7">
        <f>Gastos!V309</f>
        <v>71370</v>
      </c>
      <c r="E309" s="7">
        <f>Gastos!W309</f>
        <v>11966</v>
      </c>
      <c r="F309" s="7">
        <f>Gastos!X309</f>
        <v>579</v>
      </c>
    </row>
    <row r="310" spans="1:6" ht="16.5">
      <c r="A310" s="8" t="s">
        <v>508</v>
      </c>
      <c r="B310" s="8" t="s">
        <v>509</v>
      </c>
      <c r="C310" s="8">
        <f>Gastos!U310</f>
        <v>0</v>
      </c>
      <c r="D310" s="8">
        <f>Gastos!V310</f>
        <v>0</v>
      </c>
      <c r="E310" s="8">
        <f>Gastos!W310</f>
        <v>0</v>
      </c>
      <c r="F310" s="8">
        <f>Gastos!X310</f>
        <v>0</v>
      </c>
    </row>
    <row r="311" spans="1:6" ht="16.5">
      <c r="A311" s="8" t="s">
        <v>510</v>
      </c>
      <c r="B311" s="8" t="s">
        <v>511</v>
      </c>
      <c r="C311" s="8">
        <f>Gastos!U311</f>
        <v>9520</v>
      </c>
      <c r="D311" s="8">
        <f>Gastos!V311</f>
        <v>12020</v>
      </c>
      <c r="E311" s="8">
        <f>Gastos!W311</f>
        <v>9889</v>
      </c>
      <c r="F311" s="8">
        <f>Gastos!X311</f>
        <v>0</v>
      </c>
    </row>
    <row r="312" spans="1:6" ht="16.5">
      <c r="A312" s="8" t="s">
        <v>512</v>
      </c>
      <c r="B312" s="8" t="s">
        <v>513</v>
      </c>
      <c r="C312" s="8">
        <f>Gastos!U312</f>
        <v>51100</v>
      </c>
      <c r="D312" s="8">
        <f>Gastos!V312</f>
        <v>51100</v>
      </c>
      <c r="E312" s="8">
        <f>Gastos!W312</f>
        <v>389</v>
      </c>
      <c r="F312" s="8">
        <f>Gastos!X312</f>
        <v>183</v>
      </c>
    </row>
    <row r="313" spans="1:6" ht="16.5">
      <c r="A313" s="8" t="s">
        <v>514</v>
      </c>
      <c r="B313" s="8" t="s">
        <v>515</v>
      </c>
      <c r="C313" s="8">
        <f>Gastos!U313</f>
        <v>500</v>
      </c>
      <c r="D313" s="8">
        <f>Gastos!V313</f>
        <v>500</v>
      </c>
      <c r="E313" s="8">
        <f>Gastos!W313</f>
        <v>0</v>
      </c>
      <c r="F313" s="8">
        <f>Gastos!X313</f>
        <v>396</v>
      </c>
    </row>
    <row r="314" spans="1:6" ht="16.5">
      <c r="A314" s="8" t="s">
        <v>516</v>
      </c>
      <c r="B314" s="8" t="s">
        <v>517</v>
      </c>
      <c r="C314" s="8">
        <f>Gastos!U314</f>
        <v>5500</v>
      </c>
      <c r="D314" s="8">
        <f>Gastos!V314</f>
        <v>5500</v>
      </c>
      <c r="E314" s="8">
        <f>Gastos!W314</f>
        <v>141</v>
      </c>
      <c r="F314" s="8">
        <f>Gastos!X314</f>
        <v>0</v>
      </c>
    </row>
    <row r="315" spans="1:6" ht="16.5">
      <c r="A315" s="8" t="s">
        <v>745</v>
      </c>
      <c r="B315" s="8" t="s">
        <v>746</v>
      </c>
      <c r="C315" s="8">
        <f>Gastos!U315</f>
        <v>750</v>
      </c>
      <c r="D315" s="8">
        <f>Gastos!V315</f>
        <v>2250</v>
      </c>
      <c r="E315" s="8">
        <f>Gastos!W315</f>
        <v>1547</v>
      </c>
      <c r="F315" s="8">
        <f>Gastos!X315</f>
        <v>0</v>
      </c>
    </row>
    <row r="316" spans="1:6" ht="16.5">
      <c r="A316" s="8" t="s">
        <v>518</v>
      </c>
      <c r="B316" s="8" t="s">
        <v>400</v>
      </c>
      <c r="C316" s="8">
        <f>Gastos!U316</f>
        <v>0</v>
      </c>
      <c r="D316" s="8">
        <f>Gastos!V316</f>
        <v>0</v>
      </c>
      <c r="E316" s="8">
        <f>Gastos!W316</f>
        <v>0</v>
      </c>
      <c r="F316" s="8">
        <f>Gastos!X316</f>
        <v>0</v>
      </c>
    </row>
    <row r="317" spans="1:6" ht="16.5">
      <c r="A317" s="6" t="s">
        <v>519</v>
      </c>
      <c r="B317" s="6" t="s">
        <v>520</v>
      </c>
      <c r="C317" s="6">
        <f>Gastos!U317</f>
        <v>0</v>
      </c>
      <c r="D317" s="6">
        <f>Gastos!V317</f>
        <v>800</v>
      </c>
      <c r="E317" s="6">
        <f>Gastos!W317</f>
        <v>214</v>
      </c>
      <c r="F317" s="6">
        <f>Gastos!X317</f>
        <v>0</v>
      </c>
    </row>
    <row r="318" spans="1:6" ht="16.5">
      <c r="A318" s="7" t="s">
        <v>521</v>
      </c>
      <c r="B318" s="7" t="s">
        <v>522</v>
      </c>
      <c r="C318" s="7">
        <f>Gastos!U318</f>
        <v>0</v>
      </c>
      <c r="D318" s="7">
        <f>Gastos!V318</f>
        <v>800</v>
      </c>
      <c r="E318" s="7">
        <f>Gastos!W318</f>
        <v>214</v>
      </c>
      <c r="F318" s="7">
        <f>Gastos!X318</f>
        <v>0</v>
      </c>
    </row>
    <row r="319" spans="1:6" ht="16.5">
      <c r="A319" s="8" t="s">
        <v>523</v>
      </c>
      <c r="B319" s="8" t="s">
        <v>524</v>
      </c>
      <c r="C319" s="8">
        <f>Gastos!U319</f>
        <v>0</v>
      </c>
      <c r="D319" s="8">
        <f>Gastos!V319</f>
        <v>800</v>
      </c>
      <c r="E319" s="8">
        <f>Gastos!W319</f>
        <v>214</v>
      </c>
      <c r="F319" s="8">
        <f>Gastos!X319</f>
        <v>0</v>
      </c>
    </row>
    <row r="320" spans="1:6" ht="16.5">
      <c r="A320" s="6" t="s">
        <v>525</v>
      </c>
      <c r="B320" s="6" t="s">
        <v>526</v>
      </c>
      <c r="C320" s="6">
        <f>Gastos!U323</f>
        <v>536945</v>
      </c>
      <c r="D320" s="6">
        <f>Gastos!V323</f>
        <v>777218</v>
      </c>
      <c r="E320" s="6">
        <f>Gastos!W323</f>
        <v>622604</v>
      </c>
      <c r="F320" s="6">
        <f>Gastos!X323</f>
        <v>4355</v>
      </c>
    </row>
    <row r="321" spans="1:6" ht="16.5">
      <c r="A321" s="7" t="s">
        <v>527</v>
      </c>
      <c r="B321" s="7" t="s">
        <v>528</v>
      </c>
      <c r="C321" s="7">
        <f>Gastos!U324</f>
        <v>64500</v>
      </c>
      <c r="D321" s="7">
        <f>Gastos!V324</f>
        <v>73923</v>
      </c>
      <c r="E321" s="7">
        <f>Gastos!W324</f>
        <v>24514</v>
      </c>
      <c r="F321" s="7">
        <f>Gastos!X324</f>
        <v>3861</v>
      </c>
    </row>
    <row r="322" spans="1:6" ht="16.5">
      <c r="A322" s="8" t="s">
        <v>529</v>
      </c>
      <c r="B322" s="8" t="s">
        <v>530</v>
      </c>
      <c r="C322" s="8">
        <f>Gastos!U325</f>
        <v>16000</v>
      </c>
      <c r="D322" s="8">
        <f>Gastos!V325</f>
        <v>16000</v>
      </c>
      <c r="E322" s="8">
        <f>Gastos!W325</f>
        <v>0</v>
      </c>
      <c r="F322" s="8">
        <f>Gastos!X325</f>
        <v>54</v>
      </c>
    </row>
    <row r="323" spans="1:6" ht="16.5">
      <c r="A323" s="8" t="s">
        <v>531</v>
      </c>
      <c r="B323" s="8" t="s">
        <v>532</v>
      </c>
      <c r="C323" s="8">
        <f>Gastos!U326</f>
        <v>0</v>
      </c>
      <c r="D323" s="8">
        <f>Gastos!V326</f>
        <v>0</v>
      </c>
      <c r="E323" s="8">
        <f>Gastos!W326</f>
        <v>0</v>
      </c>
      <c r="F323" s="8">
        <f>Gastos!X326</f>
        <v>0</v>
      </c>
    </row>
    <row r="324" spans="1:6" ht="16.5">
      <c r="A324" s="8" t="s">
        <v>533</v>
      </c>
      <c r="B324" s="8" t="s">
        <v>534</v>
      </c>
      <c r="C324" s="8">
        <f>Gastos!U327</f>
        <v>0</v>
      </c>
      <c r="D324" s="8">
        <f>Gastos!V327</f>
        <v>0</v>
      </c>
      <c r="E324" s="8">
        <f>Gastos!W327</f>
        <v>0</v>
      </c>
      <c r="F324" s="8">
        <f>Gastos!X327</f>
        <v>0</v>
      </c>
    </row>
    <row r="325" spans="1:6" ht="16.5">
      <c r="A325" s="8" t="s">
        <v>535</v>
      </c>
      <c r="B325" s="8" t="s">
        <v>536</v>
      </c>
      <c r="C325" s="8">
        <f>Gastos!U328</f>
        <v>7000</v>
      </c>
      <c r="D325" s="8">
        <f>Gastos!V328</f>
        <v>7000</v>
      </c>
      <c r="E325" s="8">
        <f>Gastos!W328</f>
        <v>0</v>
      </c>
      <c r="F325" s="8">
        <f>Gastos!X328</f>
        <v>0</v>
      </c>
    </row>
    <row r="326" spans="1:6" ht="16.5">
      <c r="A326" s="8" t="s">
        <v>537</v>
      </c>
      <c r="B326" s="8" t="s">
        <v>538</v>
      </c>
      <c r="C326" s="8">
        <f>Gastos!U329</f>
        <v>0</v>
      </c>
      <c r="D326" s="8">
        <f>Gastos!V329</f>
        <v>0</v>
      </c>
      <c r="E326" s="8">
        <f>Gastos!W329</f>
        <v>0</v>
      </c>
      <c r="F326" s="8">
        <f>Gastos!X329</f>
        <v>0</v>
      </c>
    </row>
    <row r="327" spans="1:6" ht="16.5">
      <c r="A327" s="8" t="s">
        <v>539</v>
      </c>
      <c r="B327" s="8" t="s">
        <v>540</v>
      </c>
      <c r="C327" s="8">
        <f>Gastos!U330</f>
        <v>5000</v>
      </c>
      <c r="D327" s="8">
        <f>Gastos!V330</f>
        <v>5000</v>
      </c>
      <c r="E327" s="8">
        <f>Gastos!W330</f>
        <v>0</v>
      </c>
      <c r="F327" s="8">
        <f>Gastos!X330</f>
        <v>0</v>
      </c>
    </row>
    <row r="328" spans="1:6" ht="16.5">
      <c r="A328" s="8" t="s">
        <v>541</v>
      </c>
      <c r="B328" s="8" t="s">
        <v>542</v>
      </c>
      <c r="C328" s="8">
        <f>Gastos!U331</f>
        <v>33000</v>
      </c>
      <c r="D328" s="8">
        <f>Gastos!V331</f>
        <v>33000</v>
      </c>
      <c r="E328" s="8">
        <f>Gastos!W331</f>
        <v>12006</v>
      </c>
      <c r="F328" s="8">
        <f>Gastos!X331</f>
        <v>1994</v>
      </c>
    </row>
    <row r="329" spans="1:6" ht="16.5">
      <c r="A329" s="8" t="s">
        <v>543</v>
      </c>
      <c r="B329" s="8" t="s">
        <v>544</v>
      </c>
      <c r="C329" s="8">
        <f>Gastos!U332</f>
        <v>3500</v>
      </c>
      <c r="D329" s="8">
        <f>Gastos!V332</f>
        <v>5000</v>
      </c>
      <c r="E329" s="8">
        <f>Gastos!W332</f>
        <v>4585</v>
      </c>
      <c r="F329" s="8">
        <f>Gastos!X332</f>
        <v>1813</v>
      </c>
    </row>
    <row r="330" spans="1:6" ht="16.5">
      <c r="A330" s="8" t="s">
        <v>545</v>
      </c>
      <c r="B330" s="8" t="s">
        <v>546</v>
      </c>
      <c r="C330" s="8">
        <f>Gastos!U334</f>
        <v>0</v>
      </c>
      <c r="D330" s="8">
        <f>Gastos!V334</f>
        <v>7923</v>
      </c>
      <c r="E330" s="8">
        <f>Gastos!W334</f>
        <v>7923</v>
      </c>
      <c r="F330" s="8">
        <f>Gastos!X334</f>
        <v>0</v>
      </c>
    </row>
    <row r="331" spans="1:6" ht="16.5">
      <c r="A331" s="7" t="s">
        <v>547</v>
      </c>
      <c r="B331" s="7" t="s">
        <v>548</v>
      </c>
      <c r="C331" s="7">
        <f>Gastos!U335</f>
        <v>472445</v>
      </c>
      <c r="D331" s="7">
        <f>Gastos!V335</f>
        <v>703295</v>
      </c>
      <c r="E331" s="7">
        <f>Gastos!W335</f>
        <v>598090</v>
      </c>
      <c r="F331" s="7">
        <f>Gastos!X335</f>
        <v>494</v>
      </c>
    </row>
    <row r="332" spans="1:6" ht="16.5">
      <c r="A332" s="8" t="s">
        <v>549</v>
      </c>
      <c r="B332" s="8" t="s">
        <v>550</v>
      </c>
      <c r="C332" s="8">
        <f>Gastos!U336</f>
        <v>0</v>
      </c>
      <c r="D332" s="8">
        <f>Gastos!V336</f>
        <v>0</v>
      </c>
      <c r="E332" s="8">
        <f>Gastos!W336</f>
        <v>0</v>
      </c>
      <c r="F332" s="8">
        <f>Gastos!X336</f>
        <v>0</v>
      </c>
    </row>
    <row r="333" spans="1:6" ht="16.5">
      <c r="A333" s="8" t="s">
        <v>551</v>
      </c>
      <c r="B333" s="8" t="s">
        <v>552</v>
      </c>
      <c r="C333" s="8">
        <f>Gastos!U337</f>
        <v>1000</v>
      </c>
      <c r="D333" s="8">
        <f>Gastos!V337</f>
        <v>1000</v>
      </c>
      <c r="E333" s="8">
        <f>Gastos!W337</f>
        <v>561</v>
      </c>
      <c r="F333" s="8">
        <f>Gastos!X337</f>
        <v>0</v>
      </c>
    </row>
    <row r="334" spans="1:6" ht="15">
      <c r="A334" s="5" t="s">
        <v>553</v>
      </c>
      <c r="B334" s="5" t="s">
        <v>554</v>
      </c>
      <c r="C334" s="5">
        <f>Gastos!U338</f>
        <v>1000</v>
      </c>
      <c r="D334" s="5">
        <f>Gastos!V338</f>
        <v>1000</v>
      </c>
      <c r="E334" s="5">
        <f>Gastos!W338</f>
        <v>561</v>
      </c>
      <c r="F334" s="5">
        <f>Gastos!X338</f>
        <v>0</v>
      </c>
    </row>
    <row r="335" spans="1:6" ht="16.5">
      <c r="A335" s="8" t="s">
        <v>555</v>
      </c>
      <c r="B335" s="8" t="s">
        <v>556</v>
      </c>
      <c r="C335" s="8">
        <f>Gastos!U339</f>
        <v>4500</v>
      </c>
      <c r="D335" s="8">
        <f>Gastos!V339</f>
        <v>4500</v>
      </c>
      <c r="E335" s="8">
        <f>Gastos!W339</f>
        <v>2579</v>
      </c>
      <c r="F335" s="8">
        <f>Gastos!X339</f>
        <v>0</v>
      </c>
    </row>
    <row r="336" spans="1:6" ht="15">
      <c r="A336" s="5" t="s">
        <v>557</v>
      </c>
      <c r="B336" s="5" t="s">
        <v>558</v>
      </c>
      <c r="C336" s="5">
        <f>Gastos!U340</f>
        <v>3000</v>
      </c>
      <c r="D336" s="5">
        <f>Gastos!V340</f>
        <v>3000</v>
      </c>
      <c r="E336" s="5">
        <f>Gastos!W340</f>
        <v>2579</v>
      </c>
      <c r="F336" s="5">
        <f>Gastos!X340</f>
        <v>0</v>
      </c>
    </row>
    <row r="337" spans="1:6" ht="15">
      <c r="A337" s="5" t="s">
        <v>559</v>
      </c>
      <c r="B337" s="5" t="s">
        <v>560</v>
      </c>
      <c r="C337" s="5">
        <f>Gastos!U341</f>
        <v>1500</v>
      </c>
      <c r="D337" s="5">
        <f>Gastos!V341</f>
        <v>1500</v>
      </c>
      <c r="E337" s="5">
        <f>Gastos!W341</f>
        <v>0</v>
      </c>
      <c r="F337" s="5">
        <f>Gastos!X341</f>
        <v>0</v>
      </c>
    </row>
    <row r="338" spans="1:6" ht="16.5">
      <c r="A338" s="8" t="s">
        <v>561</v>
      </c>
      <c r="B338" s="8" t="s">
        <v>562</v>
      </c>
      <c r="C338" s="8">
        <f>Gastos!U342</f>
        <v>300000</v>
      </c>
      <c r="D338" s="8">
        <f>Gastos!V342</f>
        <v>470850</v>
      </c>
      <c r="E338" s="8">
        <f>Gastos!W342</f>
        <v>423574</v>
      </c>
      <c r="F338" s="8">
        <f>Gastos!X342</f>
        <v>0</v>
      </c>
    </row>
    <row r="339" spans="1:6" ht="15">
      <c r="A339" s="5" t="s">
        <v>563</v>
      </c>
      <c r="B339" s="5" t="s">
        <v>564</v>
      </c>
      <c r="C339" s="5">
        <f>Gastos!U343</f>
        <v>300000</v>
      </c>
      <c r="D339" s="5">
        <f>Gastos!V343</f>
        <v>470850</v>
      </c>
      <c r="E339" s="5">
        <f>Gastos!W343</f>
        <v>423574</v>
      </c>
      <c r="F339" s="5">
        <f>Gastos!X343</f>
        <v>0</v>
      </c>
    </row>
    <row r="340" spans="1:6" ht="15">
      <c r="A340" s="5" t="s">
        <v>565</v>
      </c>
      <c r="B340" s="5" t="s">
        <v>566</v>
      </c>
      <c r="C340" s="5">
        <f>Gastos!U344</f>
        <v>0</v>
      </c>
      <c r="D340" s="5">
        <f>Gastos!V344</f>
        <v>0</v>
      </c>
      <c r="E340" s="5">
        <f>Gastos!W344</f>
        <v>0</v>
      </c>
      <c r="F340" s="5">
        <f>Gastos!X344</f>
        <v>0</v>
      </c>
    </row>
    <row r="341" spans="1:6" ht="15">
      <c r="A341" s="5" t="s">
        <v>567</v>
      </c>
      <c r="B341" s="5" t="s">
        <v>568</v>
      </c>
      <c r="C341" s="5">
        <f>Gastos!U345</f>
        <v>0</v>
      </c>
      <c r="D341" s="5">
        <f>Gastos!V345</f>
        <v>0</v>
      </c>
      <c r="E341" s="5">
        <f>Gastos!W345</f>
        <v>0</v>
      </c>
      <c r="F341" s="5">
        <f>Gastos!X345</f>
        <v>0</v>
      </c>
    </row>
    <row r="342" spans="1:6" ht="16.5">
      <c r="A342" s="8" t="s">
        <v>569</v>
      </c>
      <c r="B342" s="8" t="s">
        <v>570</v>
      </c>
      <c r="C342" s="8">
        <f>Gastos!U346</f>
        <v>0</v>
      </c>
      <c r="D342" s="8">
        <f>Gastos!V346</f>
        <v>0</v>
      </c>
      <c r="E342" s="8">
        <f>Gastos!W346</f>
        <v>0</v>
      </c>
      <c r="F342" s="8">
        <f>Gastos!X346</f>
        <v>0</v>
      </c>
    </row>
    <row r="343" spans="1:6" ht="15">
      <c r="A343" s="5" t="s">
        <v>571</v>
      </c>
      <c r="B343" s="5" t="s">
        <v>564</v>
      </c>
      <c r="C343" s="5">
        <f>Gastos!U347</f>
        <v>0</v>
      </c>
      <c r="D343" s="5">
        <f>Gastos!V347</f>
        <v>0</v>
      </c>
      <c r="E343" s="5">
        <f>Gastos!W347</f>
        <v>0</v>
      </c>
      <c r="F343" s="5">
        <f>Gastos!X347</f>
        <v>0</v>
      </c>
    </row>
    <row r="344" spans="1:6" ht="15">
      <c r="A344" s="5" t="s">
        <v>572</v>
      </c>
      <c r="B344" s="5" t="s">
        <v>566</v>
      </c>
      <c r="C344" s="5">
        <f>Gastos!U348</f>
        <v>0</v>
      </c>
      <c r="D344" s="5">
        <f>Gastos!V348</f>
        <v>0</v>
      </c>
      <c r="E344" s="5">
        <f>Gastos!W348</f>
        <v>0</v>
      </c>
      <c r="F344" s="5">
        <f>Gastos!X348</f>
        <v>0</v>
      </c>
    </row>
    <row r="345" spans="1:6" ht="15">
      <c r="A345" s="5" t="s">
        <v>573</v>
      </c>
      <c r="B345" s="5" t="s">
        <v>568</v>
      </c>
      <c r="C345" s="5">
        <f>Gastos!U349</f>
        <v>0</v>
      </c>
      <c r="D345" s="5">
        <f>Gastos!V349</f>
        <v>0</v>
      </c>
      <c r="E345" s="5">
        <f>Gastos!W349</f>
        <v>0</v>
      </c>
      <c r="F345" s="5">
        <f>Gastos!X349</f>
        <v>0</v>
      </c>
    </row>
    <row r="346" spans="1:6" ht="16.5">
      <c r="A346" s="8" t="s">
        <v>574</v>
      </c>
      <c r="B346" s="8" t="s">
        <v>575</v>
      </c>
      <c r="C346" s="8">
        <f>Gastos!U350</f>
        <v>1000</v>
      </c>
      <c r="D346" s="8">
        <f>Gastos!V350</f>
        <v>1000</v>
      </c>
      <c r="E346" s="8">
        <f>Gastos!W350</f>
        <v>267</v>
      </c>
      <c r="F346" s="8">
        <f>Gastos!X350</f>
        <v>0</v>
      </c>
    </row>
    <row r="347" spans="1:6" ht="15">
      <c r="A347" s="5" t="s">
        <v>576</v>
      </c>
      <c r="B347" s="5" t="s">
        <v>577</v>
      </c>
      <c r="C347" s="5">
        <f>Gastos!U351</f>
        <v>1000</v>
      </c>
      <c r="D347" s="5">
        <f>Gastos!V351</f>
        <v>1000</v>
      </c>
      <c r="E347" s="5">
        <f>Gastos!W351</f>
        <v>267</v>
      </c>
      <c r="F347" s="5">
        <f>Gastos!X351</f>
        <v>0</v>
      </c>
    </row>
    <row r="348" spans="1:6" ht="16.5">
      <c r="A348" s="8" t="s">
        <v>578</v>
      </c>
      <c r="B348" s="8" t="s">
        <v>579</v>
      </c>
      <c r="C348" s="8">
        <f>Gastos!U352</f>
        <v>2000</v>
      </c>
      <c r="D348" s="8">
        <f>Gastos!V352</f>
        <v>2000</v>
      </c>
      <c r="E348" s="8">
        <f>Gastos!W352</f>
        <v>2609</v>
      </c>
      <c r="F348" s="8">
        <f>Gastos!X352</f>
        <v>494</v>
      </c>
    </row>
    <row r="349" spans="1:6" ht="16.5">
      <c r="A349" s="8" t="s">
        <v>580</v>
      </c>
      <c r="B349" s="8" t="s">
        <v>581</v>
      </c>
      <c r="C349" s="8">
        <f>Gastos!U353</f>
        <v>1000</v>
      </c>
      <c r="D349" s="8">
        <f>Gastos!V353</f>
        <v>1000</v>
      </c>
      <c r="E349" s="8">
        <f>Gastos!W353</f>
        <v>0</v>
      </c>
      <c r="F349" s="8">
        <f>Gastos!X353</f>
        <v>0</v>
      </c>
    </row>
    <row r="350" spans="1:6" ht="16.5">
      <c r="A350" s="8" t="s">
        <v>582</v>
      </c>
      <c r="B350" s="8" t="s">
        <v>583</v>
      </c>
      <c r="C350" s="8">
        <f>Gastos!U354</f>
        <v>162945</v>
      </c>
      <c r="D350" s="8">
        <f>Gastos!V354</f>
        <v>222945</v>
      </c>
      <c r="E350" s="8">
        <f>Gastos!W354</f>
        <v>168500</v>
      </c>
      <c r="F350" s="8">
        <f>Gastos!X354</f>
        <v>0</v>
      </c>
    </row>
    <row r="351" spans="1:6" ht="15">
      <c r="A351" s="5" t="s">
        <v>584</v>
      </c>
      <c r="B351" s="5" t="s">
        <v>585</v>
      </c>
      <c r="C351" s="5">
        <f>Gastos!U355</f>
        <v>122945</v>
      </c>
      <c r="D351" s="5">
        <f>Gastos!V355</f>
        <v>182945</v>
      </c>
      <c r="E351" s="5">
        <f>Gastos!W355</f>
        <v>148500</v>
      </c>
      <c r="F351" s="5">
        <f>Gastos!X355</f>
        <v>0</v>
      </c>
    </row>
    <row r="352" spans="1:6" ht="15">
      <c r="A352" s="5" t="s">
        <v>586</v>
      </c>
      <c r="B352" s="5" t="s">
        <v>587</v>
      </c>
      <c r="C352" s="5">
        <f>Gastos!U356</f>
        <v>40000</v>
      </c>
      <c r="D352" s="5">
        <f>Gastos!V356</f>
        <v>40000</v>
      </c>
      <c r="E352" s="5">
        <f>Gastos!W356</f>
        <v>20000</v>
      </c>
      <c r="F352" s="5">
        <f>Gastos!X356</f>
        <v>0</v>
      </c>
    </row>
    <row r="353" spans="1:6" ht="15">
      <c r="A353" s="5" t="s">
        <v>588</v>
      </c>
      <c r="B353" s="5" t="s">
        <v>589</v>
      </c>
      <c r="C353" s="5">
        <f>Gastos!U357</f>
        <v>0</v>
      </c>
      <c r="D353" s="5">
        <f>Gastos!V357</f>
        <v>0</v>
      </c>
      <c r="E353" s="5">
        <f>Gastos!W357</f>
        <v>0</v>
      </c>
      <c r="F353" s="5">
        <f>Gastos!X357</f>
        <v>0</v>
      </c>
    </row>
    <row r="354" spans="1:6" ht="16.5">
      <c r="A354" s="7" t="s">
        <v>590</v>
      </c>
      <c r="B354" s="7" t="s">
        <v>591</v>
      </c>
      <c r="C354" s="7">
        <f>Gastos!U358</f>
        <v>0</v>
      </c>
      <c r="D354" s="7">
        <f>Gastos!V358</f>
        <v>0</v>
      </c>
      <c r="E354" s="7">
        <f>Gastos!W358</f>
        <v>0</v>
      </c>
      <c r="F354" s="7">
        <f>Gastos!X358</f>
        <v>0</v>
      </c>
    </row>
    <row r="355" spans="1:6" ht="16.5">
      <c r="A355" s="7" t="s">
        <v>592</v>
      </c>
      <c r="B355" s="7" t="s">
        <v>593</v>
      </c>
      <c r="C355" s="7">
        <f>Gastos!U359</f>
        <v>0</v>
      </c>
      <c r="D355" s="7">
        <f>Gastos!V359</f>
        <v>0</v>
      </c>
      <c r="E355" s="7">
        <f>Gastos!W359</f>
        <v>0</v>
      </c>
      <c r="F355" s="7">
        <f>Gastos!X359</f>
        <v>0</v>
      </c>
    </row>
    <row r="356" spans="1:6" ht="16.5">
      <c r="A356" s="7" t="s">
        <v>594</v>
      </c>
      <c r="B356" s="7" t="s">
        <v>595</v>
      </c>
      <c r="C356" s="7">
        <f>Gastos!U360</f>
        <v>0</v>
      </c>
      <c r="D356" s="7">
        <f>Gastos!V360</f>
        <v>0</v>
      </c>
      <c r="E356" s="7">
        <f>Gastos!W360</f>
        <v>0</v>
      </c>
      <c r="F356" s="7">
        <f>Gastos!X360</f>
        <v>0</v>
      </c>
    </row>
    <row r="357" spans="1:6" ht="16.5">
      <c r="A357" s="7" t="s">
        <v>596</v>
      </c>
      <c r="B357" s="7" t="s">
        <v>597</v>
      </c>
      <c r="C357" s="7">
        <f>Gastos!U361</f>
        <v>0</v>
      </c>
      <c r="D357" s="7">
        <f>Gastos!V361</f>
        <v>0</v>
      </c>
      <c r="E357" s="7">
        <f>Gastos!W361</f>
        <v>0</v>
      </c>
      <c r="F357" s="7">
        <f>Gastos!X361</f>
        <v>0</v>
      </c>
    </row>
    <row r="358" spans="1:6" ht="16.5">
      <c r="A358" s="6" t="s">
        <v>598</v>
      </c>
      <c r="B358" s="6" t="s">
        <v>599</v>
      </c>
      <c r="C358" s="6">
        <f>Gastos!U364</f>
        <v>0</v>
      </c>
      <c r="D358" s="6">
        <f>Gastos!V364</f>
        <v>0</v>
      </c>
      <c r="E358" s="6">
        <f>Gastos!W364</f>
        <v>0</v>
      </c>
      <c r="F358" s="6">
        <f>Gastos!X364</f>
        <v>0</v>
      </c>
    </row>
    <row r="359" spans="1:6" ht="16.5">
      <c r="A359" s="7" t="s">
        <v>600</v>
      </c>
      <c r="B359" s="7" t="s">
        <v>601</v>
      </c>
      <c r="C359" s="7">
        <f>Gastos!U365</f>
        <v>0</v>
      </c>
      <c r="D359" s="7">
        <f>Gastos!V365</f>
        <v>0</v>
      </c>
      <c r="E359" s="7">
        <f>Gastos!W365</f>
        <v>0</v>
      </c>
      <c r="F359" s="7">
        <f>Gastos!X365</f>
        <v>0</v>
      </c>
    </row>
    <row r="360" spans="1:6" ht="16.5">
      <c r="A360" s="6" t="s">
        <v>602</v>
      </c>
      <c r="B360" s="6" t="s">
        <v>603</v>
      </c>
      <c r="C360" s="6">
        <f>Gastos!U366</f>
        <v>3000</v>
      </c>
      <c r="D360" s="6">
        <f>Gastos!V366</f>
        <v>3500</v>
      </c>
      <c r="E360" s="6">
        <f>Gastos!W366</f>
        <v>2306</v>
      </c>
      <c r="F360" s="6">
        <f>Gastos!X366</f>
        <v>0</v>
      </c>
    </row>
    <row r="361" spans="1:6" ht="16.5">
      <c r="A361" s="7" t="s">
        <v>604</v>
      </c>
      <c r="B361" s="7" t="s">
        <v>605</v>
      </c>
      <c r="C361" s="7">
        <f>Gastos!U367</f>
        <v>2000</v>
      </c>
      <c r="D361" s="7">
        <f>Gastos!V367</f>
        <v>2500</v>
      </c>
      <c r="E361" s="7">
        <f>Gastos!W367</f>
        <v>2220</v>
      </c>
      <c r="F361" s="7">
        <f>Gastos!X367</f>
        <v>0</v>
      </c>
    </row>
    <row r="362" spans="1:6" ht="16.5">
      <c r="A362" s="7" t="s">
        <v>606</v>
      </c>
      <c r="B362" s="7" t="s">
        <v>607</v>
      </c>
      <c r="C362" s="7">
        <f>Gastos!U368</f>
        <v>0</v>
      </c>
      <c r="D362" s="7">
        <f>Gastos!V368</f>
        <v>0</v>
      </c>
      <c r="E362" s="7">
        <f>Gastos!W368</f>
        <v>0</v>
      </c>
      <c r="F362" s="7">
        <f>Gastos!X368</f>
        <v>0</v>
      </c>
    </row>
    <row r="363" spans="1:6" ht="16.5">
      <c r="A363" s="7" t="s">
        <v>608</v>
      </c>
      <c r="B363" s="7" t="s">
        <v>609</v>
      </c>
      <c r="C363" s="7">
        <f>Gastos!U369</f>
        <v>1000</v>
      </c>
      <c r="D363" s="7">
        <f>Gastos!V369</f>
        <v>1000</v>
      </c>
      <c r="E363" s="7">
        <f>Gastos!W369</f>
        <v>86</v>
      </c>
      <c r="F363" s="7">
        <f>Gastos!X369</f>
        <v>0</v>
      </c>
    </row>
    <row r="364" spans="1:6" ht="16.5">
      <c r="A364" s="8" t="s">
        <v>610</v>
      </c>
      <c r="B364" s="8" t="s">
        <v>611</v>
      </c>
      <c r="C364" s="8">
        <f>Gastos!U370</f>
        <v>1000</v>
      </c>
      <c r="D364" s="8">
        <f>Gastos!V370</f>
        <v>1000</v>
      </c>
      <c r="E364" s="8">
        <f>Gastos!W370</f>
        <v>86</v>
      </c>
      <c r="F364" s="8">
        <f>Gastos!X370</f>
        <v>0</v>
      </c>
    </row>
    <row r="365" spans="1:6" ht="16.5">
      <c r="A365" s="8" t="s">
        <v>612</v>
      </c>
      <c r="B365" s="8" t="s">
        <v>613</v>
      </c>
      <c r="C365" s="8">
        <f>Gastos!U372</f>
        <v>0</v>
      </c>
      <c r="D365" s="8">
        <f>Gastos!V372</f>
        <v>0</v>
      </c>
      <c r="E365" s="8">
        <f>Gastos!W372</f>
        <v>0</v>
      </c>
      <c r="F365" s="8">
        <f>Gastos!X372</f>
        <v>0</v>
      </c>
    </row>
    <row r="366" spans="1:6" ht="16.5">
      <c r="A366" s="6" t="s">
        <v>614</v>
      </c>
      <c r="B366" s="6" t="s">
        <v>615</v>
      </c>
      <c r="C366" s="6">
        <f>Gastos!U373</f>
        <v>5000</v>
      </c>
      <c r="D366" s="6">
        <f>Gastos!V373</f>
        <v>12500</v>
      </c>
      <c r="E366" s="6">
        <f>Gastos!W373</f>
        <v>7301</v>
      </c>
      <c r="F366" s="6">
        <f>Gastos!X373</f>
        <v>232</v>
      </c>
    </row>
    <row r="367" spans="1:6" ht="16.5">
      <c r="A367" s="7" t="s">
        <v>616</v>
      </c>
      <c r="B367" s="7" t="s">
        <v>617</v>
      </c>
      <c r="C367" s="7">
        <f>Gastos!U374</f>
        <v>0</v>
      </c>
      <c r="D367" s="7">
        <f>Gastos!V374</f>
        <v>0</v>
      </c>
      <c r="E367" s="7">
        <f>Gastos!W374</f>
        <v>0</v>
      </c>
      <c r="F367" s="7">
        <f>Gastos!X374</f>
        <v>0</v>
      </c>
    </row>
    <row r="368" spans="1:6" ht="16.5">
      <c r="A368" s="7" t="s">
        <v>618</v>
      </c>
      <c r="B368" s="7" t="s">
        <v>619</v>
      </c>
      <c r="C368" s="7">
        <f>Gastos!U375</f>
        <v>0</v>
      </c>
      <c r="D368" s="7">
        <f>Gastos!V375</f>
        <v>0</v>
      </c>
      <c r="E368" s="7">
        <f>Gastos!W375</f>
        <v>0</v>
      </c>
      <c r="F368" s="7">
        <f>Gastos!X375</f>
        <v>0</v>
      </c>
    </row>
    <row r="369" spans="1:6" ht="16.5">
      <c r="A369" s="7" t="s">
        <v>620</v>
      </c>
      <c r="B369" s="7" t="s">
        <v>621</v>
      </c>
      <c r="C369" s="7">
        <f>Gastos!U376</f>
        <v>0</v>
      </c>
      <c r="D369" s="7">
        <f>Gastos!V376</f>
        <v>0</v>
      </c>
      <c r="E369" s="7">
        <f>Gastos!W376</f>
        <v>0</v>
      </c>
      <c r="F369" s="7">
        <f>Gastos!X376</f>
        <v>0</v>
      </c>
    </row>
    <row r="370" spans="1:6" ht="16.5">
      <c r="A370" s="7" t="s">
        <v>622</v>
      </c>
      <c r="B370" s="7" t="s">
        <v>623</v>
      </c>
      <c r="C370" s="7">
        <f>Gastos!U377</f>
        <v>1500</v>
      </c>
      <c r="D370" s="7">
        <f>Gastos!V377</f>
        <v>4000</v>
      </c>
      <c r="E370" s="7">
        <f>Gastos!W377</f>
        <v>3370</v>
      </c>
      <c r="F370" s="7">
        <f>Gastos!X377</f>
        <v>0</v>
      </c>
    </row>
    <row r="371" spans="1:6" ht="16.5">
      <c r="A371" s="7" t="s">
        <v>624</v>
      </c>
      <c r="B371" s="7" t="s">
        <v>625</v>
      </c>
      <c r="C371" s="7">
        <f>Gastos!U378</f>
        <v>3500</v>
      </c>
      <c r="D371" s="7">
        <f>Gastos!V378</f>
        <v>3500</v>
      </c>
      <c r="E371" s="7">
        <f>Gastos!W378</f>
        <v>1577</v>
      </c>
      <c r="F371" s="7">
        <f>Gastos!X378</f>
        <v>92</v>
      </c>
    </row>
    <row r="372" spans="1:6" ht="16.5">
      <c r="A372" s="8" t="s">
        <v>626</v>
      </c>
      <c r="B372" s="8" t="s">
        <v>627</v>
      </c>
      <c r="C372" s="8">
        <f>Gastos!U379</f>
        <v>1500</v>
      </c>
      <c r="D372" s="8">
        <f>Gastos!V379</f>
        <v>1500</v>
      </c>
      <c r="E372" s="8">
        <f>Gastos!W379</f>
        <v>1140</v>
      </c>
      <c r="F372" s="8">
        <f>Gastos!X379</f>
        <v>0</v>
      </c>
    </row>
    <row r="373" spans="1:6" ht="16.5">
      <c r="A373" s="8" t="s">
        <v>628</v>
      </c>
      <c r="B373" s="8" t="s">
        <v>629</v>
      </c>
      <c r="C373" s="8">
        <f>Gastos!U380</f>
        <v>0</v>
      </c>
      <c r="D373" s="8">
        <f>Gastos!V380</f>
        <v>0</v>
      </c>
      <c r="E373" s="8">
        <f>Gastos!W380</f>
        <v>0</v>
      </c>
      <c r="F373" s="8">
        <f>Gastos!X380</f>
        <v>0</v>
      </c>
    </row>
    <row r="374" spans="1:6" ht="16.5">
      <c r="A374" s="8" t="s">
        <v>630</v>
      </c>
      <c r="B374" s="8" t="s">
        <v>325</v>
      </c>
      <c r="C374" s="8">
        <f>Gastos!U381</f>
        <v>2000</v>
      </c>
      <c r="D374" s="8">
        <f>Gastos!V381</f>
        <v>2000</v>
      </c>
      <c r="E374" s="8">
        <f>Gastos!W381</f>
        <v>437</v>
      </c>
      <c r="F374" s="8">
        <f>Gastos!X381</f>
        <v>92</v>
      </c>
    </row>
    <row r="375" spans="1:6" ht="16.5">
      <c r="A375" s="7" t="s">
        <v>631</v>
      </c>
      <c r="B375" s="7" t="s">
        <v>632</v>
      </c>
      <c r="C375" s="7">
        <f>Gastos!U382</f>
        <v>0</v>
      </c>
      <c r="D375" s="7">
        <f>Gastos!V382</f>
        <v>2000</v>
      </c>
      <c r="E375" s="7">
        <f>Gastos!W382</f>
        <v>106</v>
      </c>
      <c r="F375" s="7">
        <f>Gastos!X382</f>
        <v>0</v>
      </c>
    </row>
    <row r="376" spans="1:6" ht="16.5">
      <c r="A376" s="8" t="s">
        <v>633</v>
      </c>
      <c r="B376" s="8" t="s">
        <v>634</v>
      </c>
      <c r="C376" s="8">
        <f>Gastos!U383</f>
        <v>0</v>
      </c>
      <c r="D376" s="8">
        <f>Gastos!V383</f>
        <v>2000</v>
      </c>
      <c r="E376" s="8">
        <f>Gastos!W383</f>
        <v>106</v>
      </c>
      <c r="F376" s="8">
        <f>Gastos!X383</f>
        <v>0</v>
      </c>
    </row>
    <row r="377" spans="1:6" ht="16.5">
      <c r="A377" s="8" t="s">
        <v>635</v>
      </c>
      <c r="B377" s="8" t="s">
        <v>636</v>
      </c>
      <c r="C377" s="8">
        <f>Gastos!U384</f>
        <v>0</v>
      </c>
      <c r="D377" s="8">
        <f>Gastos!V384</f>
        <v>0</v>
      </c>
      <c r="E377" s="8">
        <f>Gastos!W384</f>
        <v>0</v>
      </c>
      <c r="F377" s="8">
        <f>Gastos!X384</f>
        <v>0</v>
      </c>
    </row>
    <row r="378" spans="1:6" ht="16.5">
      <c r="A378" s="7" t="s">
        <v>637</v>
      </c>
      <c r="B378" s="7" t="s">
        <v>638</v>
      </c>
      <c r="C378" s="7">
        <f>Gastos!U385</f>
        <v>0</v>
      </c>
      <c r="D378" s="7">
        <f>Gastos!V385</f>
        <v>3000</v>
      </c>
      <c r="E378" s="7">
        <f>Gastos!W385</f>
        <v>2248</v>
      </c>
      <c r="F378" s="7">
        <f>Gastos!X385</f>
        <v>140</v>
      </c>
    </row>
    <row r="379" spans="1:6" ht="16.5">
      <c r="A379" s="8" t="s">
        <v>639</v>
      </c>
      <c r="B379" s="8" t="s">
        <v>640</v>
      </c>
      <c r="C379" s="8">
        <f>Gastos!U386</f>
        <v>0</v>
      </c>
      <c r="D379" s="8">
        <f>Gastos!V386</f>
        <v>3000</v>
      </c>
      <c r="E379" s="8">
        <f>Gastos!W386</f>
        <v>2248</v>
      </c>
      <c r="F379" s="8">
        <f>Gastos!X386</f>
        <v>140</v>
      </c>
    </row>
    <row r="380" spans="1:6" ht="16.5">
      <c r="A380" s="8" t="s">
        <v>641</v>
      </c>
      <c r="B380" s="8" t="s">
        <v>642</v>
      </c>
      <c r="C380" s="8">
        <f>Gastos!U387</f>
        <v>0</v>
      </c>
      <c r="D380" s="8">
        <f>Gastos!V387</f>
        <v>0</v>
      </c>
      <c r="E380" s="8">
        <f>Gastos!W387</f>
        <v>0</v>
      </c>
      <c r="F380" s="8">
        <f>Gastos!X387</f>
        <v>0</v>
      </c>
    </row>
    <row r="381" spans="1:6" ht="16.5">
      <c r="A381" s="7" t="s">
        <v>643</v>
      </c>
      <c r="B381" s="7" t="s">
        <v>644</v>
      </c>
      <c r="C381" s="7">
        <f>Gastos!U388</f>
        <v>0</v>
      </c>
      <c r="D381" s="7">
        <f>Gastos!V388</f>
        <v>0</v>
      </c>
      <c r="E381" s="7">
        <f>Gastos!W388</f>
        <v>0</v>
      </c>
      <c r="F381" s="7">
        <f>Gastos!X388</f>
        <v>0</v>
      </c>
    </row>
    <row r="382" spans="1:6" ht="16.5">
      <c r="A382" s="6" t="s">
        <v>645</v>
      </c>
      <c r="B382" s="6" t="s">
        <v>646</v>
      </c>
      <c r="C382" s="6">
        <f>Gastos!U389</f>
        <v>0</v>
      </c>
      <c r="D382" s="6">
        <f>Gastos!V389</f>
        <v>0</v>
      </c>
      <c r="E382" s="6">
        <f>Gastos!W389</f>
        <v>0</v>
      </c>
      <c r="F382" s="6">
        <f>Gastos!X389</f>
        <v>0</v>
      </c>
    </row>
    <row r="383" spans="1:6" ht="16.5">
      <c r="A383" s="7" t="s">
        <v>647</v>
      </c>
      <c r="B383" s="7" t="s">
        <v>648</v>
      </c>
      <c r="C383" s="7">
        <f>Gastos!U390</f>
        <v>0</v>
      </c>
      <c r="D383" s="7">
        <f>Gastos!V390</f>
        <v>0</v>
      </c>
      <c r="E383" s="7">
        <f>Gastos!W390</f>
        <v>0</v>
      </c>
      <c r="F383" s="7">
        <f>Gastos!X390</f>
        <v>0</v>
      </c>
    </row>
    <row r="384" spans="1:6" ht="16.5">
      <c r="A384" s="8" t="s">
        <v>649</v>
      </c>
      <c r="B384" s="8" t="s">
        <v>650</v>
      </c>
      <c r="C384" s="8">
        <f>Gastos!U391</f>
        <v>0</v>
      </c>
      <c r="D384" s="8">
        <f>Gastos!V391</f>
        <v>0</v>
      </c>
      <c r="E384" s="8">
        <f>Gastos!W391</f>
        <v>0</v>
      </c>
      <c r="F384" s="8">
        <f>Gastos!X391</f>
        <v>0</v>
      </c>
    </row>
    <row r="385" spans="1:6" ht="16.5">
      <c r="A385" s="8" t="s">
        <v>651</v>
      </c>
      <c r="B385" s="8" t="s">
        <v>652</v>
      </c>
      <c r="C385" s="8">
        <f>Gastos!U392</f>
        <v>0</v>
      </c>
      <c r="D385" s="8">
        <f>Gastos!V392</f>
        <v>0</v>
      </c>
      <c r="E385" s="8">
        <f>Gastos!W392</f>
        <v>0</v>
      </c>
      <c r="F385" s="8">
        <f>Gastos!X392</f>
        <v>0</v>
      </c>
    </row>
    <row r="386" spans="1:6" ht="16.5">
      <c r="A386" s="8" t="s">
        <v>747</v>
      </c>
      <c r="B386" s="8" t="s">
        <v>748</v>
      </c>
      <c r="C386" s="8">
        <f>Gastos!U393</f>
        <v>0</v>
      </c>
      <c r="D386" s="8">
        <f>Gastos!V393</f>
        <v>0</v>
      </c>
      <c r="E386" s="8">
        <f>Gastos!W393</f>
        <v>0</v>
      </c>
      <c r="F386" s="8">
        <f>Gastos!X393</f>
        <v>0</v>
      </c>
    </row>
    <row r="387" spans="1:6" ht="16.5">
      <c r="A387" s="8" t="s">
        <v>653</v>
      </c>
      <c r="B387" s="8" t="s">
        <v>400</v>
      </c>
      <c r="C387" s="8">
        <f>Gastos!U394</f>
        <v>0</v>
      </c>
      <c r="D387" s="8">
        <f>Gastos!V394</f>
        <v>0</v>
      </c>
      <c r="E387" s="8">
        <f>Gastos!W394</f>
        <v>0</v>
      </c>
      <c r="F387" s="8">
        <f>Gastos!X394</f>
        <v>0</v>
      </c>
    </row>
    <row r="388" spans="1:6" ht="16.5">
      <c r="A388" s="7" t="s">
        <v>654</v>
      </c>
      <c r="B388" s="7" t="s">
        <v>655</v>
      </c>
      <c r="C388" s="7">
        <f>Gastos!U395</f>
        <v>0</v>
      </c>
      <c r="D388" s="7">
        <f>Gastos!V395</f>
        <v>0</v>
      </c>
      <c r="E388" s="7">
        <f>Gastos!W395</f>
        <v>0</v>
      </c>
      <c r="F388" s="7">
        <f>Gastos!X395</f>
        <v>0</v>
      </c>
    </row>
    <row r="389" spans="1:6" ht="16.5">
      <c r="A389" s="7" t="s">
        <v>656</v>
      </c>
      <c r="B389" s="7" t="s">
        <v>657</v>
      </c>
      <c r="C389" s="7">
        <f>Gastos!U396</f>
        <v>0</v>
      </c>
      <c r="D389" s="7">
        <f>Gastos!V396</f>
        <v>0</v>
      </c>
      <c r="E389" s="7">
        <f>Gastos!W396</f>
        <v>0</v>
      </c>
      <c r="F389" s="7">
        <f>Gastos!X396</f>
        <v>0</v>
      </c>
    </row>
    <row r="390" spans="1:6" ht="16.5">
      <c r="A390" s="7" t="s">
        <v>658</v>
      </c>
      <c r="B390" s="7" t="s">
        <v>659</v>
      </c>
      <c r="C390" s="7">
        <f>Gastos!U397</f>
        <v>0</v>
      </c>
      <c r="D390" s="7">
        <f>Gastos!V397</f>
        <v>0</v>
      </c>
      <c r="E390" s="7">
        <f>Gastos!W397</f>
        <v>0</v>
      </c>
      <c r="F390" s="7">
        <f>Gastos!X397</f>
        <v>0</v>
      </c>
    </row>
    <row r="391" spans="1:6" ht="16.5">
      <c r="A391" s="6" t="s">
        <v>660</v>
      </c>
      <c r="B391" s="6" t="s">
        <v>661</v>
      </c>
      <c r="C391" s="6">
        <f>Gastos!U398</f>
        <v>22000</v>
      </c>
      <c r="D391" s="6">
        <f>Gastos!V398</f>
        <v>491333</v>
      </c>
      <c r="E391" s="6">
        <f>Gastos!W398</f>
        <v>61910</v>
      </c>
      <c r="F391" s="6">
        <f>Gastos!X398</f>
        <v>0</v>
      </c>
    </row>
    <row r="392" spans="1:6" ht="16.5">
      <c r="A392" s="7" t="s">
        <v>662</v>
      </c>
      <c r="B392" s="7" t="s">
        <v>663</v>
      </c>
      <c r="C392" s="7">
        <f>Gastos!U399</f>
        <v>2000</v>
      </c>
      <c r="D392" s="7">
        <f>Gastos!V399</f>
        <v>10200</v>
      </c>
      <c r="E392" s="7">
        <f>Gastos!W399</f>
        <v>1000</v>
      </c>
      <c r="F392" s="7">
        <f>Gastos!X399</f>
        <v>0</v>
      </c>
    </row>
    <row r="393" spans="1:6" ht="16.5">
      <c r="A393" s="8" t="s">
        <v>664</v>
      </c>
      <c r="B393" s="8" t="s">
        <v>665</v>
      </c>
      <c r="C393" s="8">
        <f>Gastos!U400</f>
        <v>2000</v>
      </c>
      <c r="D393" s="8">
        <f>Gastos!V400</f>
        <v>6200</v>
      </c>
      <c r="E393" s="8">
        <f>Gastos!W400</f>
        <v>1000</v>
      </c>
      <c r="F393" s="8">
        <f>Gastos!X400</f>
        <v>0</v>
      </c>
    </row>
    <row r="394" spans="1:6" ht="16.5">
      <c r="A394" s="8" t="s">
        <v>666</v>
      </c>
      <c r="B394" s="8" t="s">
        <v>667</v>
      </c>
      <c r="C394" s="8">
        <f>Gastos!U401</f>
        <v>0</v>
      </c>
      <c r="D394" s="8">
        <f>Gastos!V401</f>
        <v>4000</v>
      </c>
      <c r="E394" s="8">
        <f>Gastos!W401</f>
        <v>0</v>
      </c>
      <c r="F394" s="8">
        <f>Gastos!X401</f>
        <v>0</v>
      </c>
    </row>
    <row r="395" spans="1:6" ht="16.5">
      <c r="A395" s="7" t="s">
        <v>668</v>
      </c>
      <c r="B395" s="7" t="s">
        <v>669</v>
      </c>
      <c r="C395" s="7">
        <f>Gastos!U402</f>
        <v>20000</v>
      </c>
      <c r="D395" s="7">
        <f>Gastos!V402</f>
        <v>481133</v>
      </c>
      <c r="E395" s="7">
        <f>Gastos!W402</f>
        <v>60910</v>
      </c>
      <c r="F395" s="7">
        <f>Gastos!X402</f>
        <v>0</v>
      </c>
    </row>
    <row r="396" spans="1:6" ht="16.5">
      <c r="A396" s="8" t="s">
        <v>670</v>
      </c>
      <c r="B396" s="8" t="s">
        <v>665</v>
      </c>
      <c r="C396" s="8">
        <f>Gastos!U403</f>
        <v>0</v>
      </c>
      <c r="D396" s="8">
        <f>Gastos!V403</f>
        <v>0</v>
      </c>
      <c r="E396" s="8">
        <f>Gastos!W403</f>
        <v>0</v>
      </c>
      <c r="F396" s="8">
        <f>Gastos!X403</f>
        <v>0</v>
      </c>
    </row>
    <row r="397" spans="1:6" ht="16.5">
      <c r="A397" s="8" t="s">
        <v>671</v>
      </c>
      <c r="B397" s="8" t="s">
        <v>667</v>
      </c>
      <c r="C397" s="8">
        <f>Gastos!U404</f>
        <v>0</v>
      </c>
      <c r="D397" s="8">
        <f>Gastos!V404</f>
        <v>61240</v>
      </c>
      <c r="E397" s="8">
        <f>Gastos!W404</f>
        <v>8397</v>
      </c>
      <c r="F397" s="8">
        <f>Gastos!X404</f>
        <v>0</v>
      </c>
    </row>
    <row r="398" spans="1:6" ht="16.5">
      <c r="A398" s="8" t="s">
        <v>672</v>
      </c>
      <c r="B398" s="8" t="s">
        <v>673</v>
      </c>
      <c r="C398" s="8">
        <f>Gastos!U405</f>
        <v>0</v>
      </c>
      <c r="D398" s="8">
        <f>Gastos!V405</f>
        <v>0</v>
      </c>
      <c r="E398" s="8">
        <f>Gastos!W405</f>
        <v>0</v>
      </c>
      <c r="F398" s="8">
        <f>Gastos!X405</f>
        <v>0</v>
      </c>
    </row>
    <row r="399" spans="1:6" ht="16.5">
      <c r="A399" s="8" t="s">
        <v>674</v>
      </c>
      <c r="B399" s="8" t="s">
        <v>675</v>
      </c>
      <c r="C399" s="8">
        <f>Gastos!U406</f>
        <v>20000</v>
      </c>
      <c r="D399" s="8">
        <f>Gastos!V406</f>
        <v>419893</v>
      </c>
      <c r="E399" s="8">
        <f>Gastos!W406</f>
        <v>52513</v>
      </c>
      <c r="F399" s="8">
        <f>Gastos!X406</f>
        <v>0</v>
      </c>
    </row>
    <row r="400" spans="1:6" ht="16.5">
      <c r="A400" s="8" t="s">
        <v>676</v>
      </c>
      <c r="B400" s="8" t="s">
        <v>677</v>
      </c>
      <c r="C400" s="8">
        <f>Gastos!U407</f>
        <v>0</v>
      </c>
      <c r="D400" s="8">
        <f>Gastos!V407</f>
        <v>0</v>
      </c>
      <c r="E400" s="8">
        <f>Gastos!W407</f>
        <v>0</v>
      </c>
      <c r="F400" s="8">
        <f>Gastos!X407</f>
        <v>0</v>
      </c>
    </row>
    <row r="401" spans="1:6" ht="16.5">
      <c r="A401" s="8" t="s">
        <v>678</v>
      </c>
      <c r="B401" s="8" t="s">
        <v>679</v>
      </c>
      <c r="C401" s="8">
        <f>Gastos!U408</f>
        <v>0</v>
      </c>
      <c r="D401" s="8">
        <f>Gastos!V408</f>
        <v>0</v>
      </c>
      <c r="E401" s="8">
        <f>Gastos!W408</f>
        <v>0</v>
      </c>
      <c r="F401" s="8">
        <f>Gastos!X408</f>
        <v>0</v>
      </c>
    </row>
    <row r="402" spans="1:6" ht="16.5">
      <c r="A402" s="8" t="s">
        <v>680</v>
      </c>
      <c r="B402" s="8" t="s">
        <v>681</v>
      </c>
      <c r="C402" s="8">
        <f>Gastos!U409</f>
        <v>0</v>
      </c>
      <c r="D402" s="8">
        <f>Gastos!V409</f>
        <v>0</v>
      </c>
      <c r="E402" s="8">
        <f>Gastos!W409</f>
        <v>0</v>
      </c>
      <c r="F402" s="8">
        <f>Gastos!X409</f>
        <v>0</v>
      </c>
    </row>
    <row r="403" spans="1:6" ht="16.5">
      <c r="A403" s="8" t="s">
        <v>682</v>
      </c>
      <c r="B403" s="8" t="s">
        <v>683</v>
      </c>
      <c r="C403" s="8">
        <f>Gastos!U410</f>
        <v>0</v>
      </c>
      <c r="D403" s="8">
        <f>Gastos!V410</f>
        <v>0</v>
      </c>
      <c r="E403" s="8">
        <f>Gastos!W410</f>
        <v>0</v>
      </c>
      <c r="F403" s="8">
        <f>Gastos!X410</f>
        <v>0</v>
      </c>
    </row>
    <row r="404" spans="1:6" ht="16.5">
      <c r="A404" s="7" t="s">
        <v>684</v>
      </c>
      <c r="B404" s="7" t="s">
        <v>685</v>
      </c>
      <c r="C404" s="7">
        <f>Gastos!U411</f>
        <v>0</v>
      </c>
      <c r="D404" s="7">
        <f>Gastos!V411</f>
        <v>0</v>
      </c>
      <c r="E404" s="7">
        <f>Gastos!W411</f>
        <v>0</v>
      </c>
      <c r="F404" s="7">
        <f>Gastos!X411</f>
        <v>0</v>
      </c>
    </row>
    <row r="405" spans="1:6" ht="16.5">
      <c r="A405" s="8" t="s">
        <v>686</v>
      </c>
      <c r="B405" s="8" t="s">
        <v>665</v>
      </c>
      <c r="C405" s="8">
        <f>Gastos!U412</f>
        <v>0</v>
      </c>
      <c r="D405" s="8">
        <f>Gastos!V412</f>
        <v>0</v>
      </c>
      <c r="E405" s="8">
        <f>Gastos!W412</f>
        <v>0</v>
      </c>
      <c r="F405" s="8">
        <f>Gastos!X412</f>
        <v>0</v>
      </c>
    </row>
    <row r="406" spans="1:6" ht="16.5">
      <c r="A406" s="8" t="s">
        <v>687</v>
      </c>
      <c r="B406" s="8" t="s">
        <v>667</v>
      </c>
      <c r="C406" s="8">
        <f>Gastos!U413</f>
        <v>0</v>
      </c>
      <c r="D406" s="8">
        <f>Gastos!V413</f>
        <v>0</v>
      </c>
      <c r="E406" s="8">
        <f>Gastos!W413</f>
        <v>0</v>
      </c>
      <c r="F406" s="8">
        <f>Gastos!X413</f>
        <v>0</v>
      </c>
    </row>
    <row r="407" spans="1:6" ht="16.5">
      <c r="A407" s="8" t="s">
        <v>688</v>
      </c>
      <c r="B407" s="8" t="s">
        <v>689</v>
      </c>
      <c r="C407" s="8">
        <f>Gastos!U414</f>
        <v>0</v>
      </c>
      <c r="D407" s="8">
        <f>Gastos!V414</f>
        <v>0</v>
      </c>
      <c r="E407" s="8">
        <f>Gastos!W414</f>
        <v>0</v>
      </c>
      <c r="F407" s="8">
        <f>Gastos!X414</f>
        <v>0</v>
      </c>
    </row>
    <row r="408" spans="1:6" ht="16.5">
      <c r="A408" s="6" t="s">
        <v>690</v>
      </c>
      <c r="B408" s="6" t="s">
        <v>691</v>
      </c>
      <c r="C408" s="6">
        <f>Gastos!U415</f>
        <v>0</v>
      </c>
      <c r="D408" s="6">
        <f>Gastos!V415</f>
        <v>0</v>
      </c>
      <c r="E408" s="6">
        <f>Gastos!W415</f>
        <v>0</v>
      </c>
      <c r="F408" s="6">
        <f>Gastos!X415</f>
        <v>0</v>
      </c>
    </row>
    <row r="409" spans="1:6" ht="16.5">
      <c r="A409" s="7" t="s">
        <v>692</v>
      </c>
      <c r="B409" s="7" t="s">
        <v>693</v>
      </c>
      <c r="C409" s="7">
        <f>Gastos!U416</f>
        <v>0</v>
      </c>
      <c r="D409" s="7">
        <f>Gastos!V416</f>
        <v>0</v>
      </c>
      <c r="E409" s="7">
        <f>Gastos!W416</f>
        <v>0</v>
      </c>
      <c r="F409" s="7">
        <f>Gastos!X416</f>
        <v>0</v>
      </c>
    </row>
    <row r="410" spans="1:6" ht="16.5">
      <c r="A410" s="7" t="s">
        <v>694</v>
      </c>
      <c r="B410" s="7" t="s">
        <v>695</v>
      </c>
      <c r="C410" s="7">
        <f>Gastos!U417</f>
        <v>0</v>
      </c>
      <c r="D410" s="7">
        <f>Gastos!V417</f>
        <v>0</v>
      </c>
      <c r="E410" s="7">
        <f>Gastos!W417</f>
        <v>0</v>
      </c>
      <c r="F410" s="7">
        <f>Gastos!X417</f>
        <v>0</v>
      </c>
    </row>
    <row r="411" spans="1:6" ht="16.5">
      <c r="A411" s="7" t="s">
        <v>696</v>
      </c>
      <c r="B411" s="7" t="s">
        <v>697</v>
      </c>
      <c r="C411" s="7">
        <f>Gastos!U418</f>
        <v>0</v>
      </c>
      <c r="D411" s="7">
        <f>Gastos!V418</f>
        <v>0</v>
      </c>
      <c r="E411" s="7">
        <f>Gastos!W418</f>
        <v>0</v>
      </c>
      <c r="F411" s="7">
        <f>Gastos!X418</f>
        <v>0</v>
      </c>
    </row>
    <row r="412" spans="1:6" ht="16.5">
      <c r="A412" s="7" t="s">
        <v>698</v>
      </c>
      <c r="B412" s="7" t="s">
        <v>699</v>
      </c>
      <c r="C412" s="7">
        <f>Gastos!U419</f>
        <v>0</v>
      </c>
      <c r="D412" s="7">
        <f>Gastos!V419</f>
        <v>0</v>
      </c>
      <c r="E412" s="7">
        <f>Gastos!W419</f>
        <v>0</v>
      </c>
      <c r="F412" s="7">
        <f>Gastos!X419</f>
        <v>0</v>
      </c>
    </row>
    <row r="413" spans="1:6" ht="16.5">
      <c r="A413" s="6" t="s">
        <v>700</v>
      </c>
      <c r="B413" s="6" t="s">
        <v>701</v>
      </c>
      <c r="C413" s="6">
        <f>Gastos!U420</f>
        <v>10000</v>
      </c>
      <c r="D413" s="6">
        <f>Gastos!V420</f>
        <v>20000</v>
      </c>
      <c r="E413" s="6">
        <f>Gastos!W420</f>
        <v>0</v>
      </c>
      <c r="F413" s="6">
        <f>Gastos!X420</f>
        <v>0</v>
      </c>
    </row>
    <row r="414" spans="1:6" ht="16.5">
      <c r="A414" s="7" t="s">
        <v>702</v>
      </c>
      <c r="B414" s="7" t="s">
        <v>528</v>
      </c>
      <c r="C414" s="7">
        <f>Gastos!U421</f>
        <v>0</v>
      </c>
      <c r="D414" s="7">
        <f>Gastos!V421</f>
        <v>0</v>
      </c>
      <c r="E414" s="7">
        <f>Gastos!W421</f>
        <v>0</v>
      </c>
      <c r="F414" s="7">
        <f>Gastos!X421</f>
        <v>0</v>
      </c>
    </row>
    <row r="415" spans="1:6" ht="16.5">
      <c r="A415" s="7" t="s">
        <v>703</v>
      </c>
      <c r="B415" s="7" t="s">
        <v>548</v>
      </c>
      <c r="C415" s="7">
        <f>Gastos!U422</f>
        <v>10000</v>
      </c>
      <c r="D415" s="7">
        <f>Gastos!V422</f>
        <v>20000</v>
      </c>
      <c r="E415" s="7">
        <f>Gastos!W422</f>
        <v>0</v>
      </c>
      <c r="F415" s="7">
        <f>Gastos!X422</f>
        <v>0</v>
      </c>
    </row>
    <row r="416" spans="1:6" ht="16.5">
      <c r="A416" s="8" t="s">
        <v>704</v>
      </c>
      <c r="B416" s="8" t="s">
        <v>705</v>
      </c>
      <c r="C416" s="8">
        <f>Gastos!U423</f>
        <v>10000</v>
      </c>
      <c r="D416" s="8">
        <f>Gastos!V423</f>
        <v>20000</v>
      </c>
      <c r="E416" s="8">
        <f>Gastos!W423</f>
        <v>0</v>
      </c>
      <c r="F416" s="8">
        <f>Gastos!X423</f>
        <v>0</v>
      </c>
    </row>
    <row r="417" spans="1:6" ht="15">
      <c r="A417" s="5" t="s">
        <v>706</v>
      </c>
      <c r="B417" s="5" t="s">
        <v>707</v>
      </c>
      <c r="C417" s="5">
        <f>Gastos!U424</f>
        <v>10000</v>
      </c>
      <c r="D417" s="5">
        <f>Gastos!V424</f>
        <v>20000</v>
      </c>
      <c r="E417" s="5">
        <f>Gastos!W424</f>
        <v>0</v>
      </c>
      <c r="F417" s="5">
        <f>Gastos!X424</f>
        <v>0</v>
      </c>
    </row>
    <row r="418" spans="1:6" ht="15">
      <c r="A418" s="5" t="s">
        <v>708</v>
      </c>
      <c r="B418" s="5" t="s">
        <v>709</v>
      </c>
      <c r="C418" s="5">
        <f>Gastos!U425</f>
        <v>0</v>
      </c>
      <c r="D418" s="5">
        <f>Gastos!V425</f>
        <v>0</v>
      </c>
      <c r="E418" s="5">
        <f>Gastos!W425</f>
        <v>0</v>
      </c>
      <c r="F418" s="5">
        <f>Gastos!X425</f>
        <v>0</v>
      </c>
    </row>
    <row r="419" spans="1:6" ht="15">
      <c r="A419" s="5" t="s">
        <v>710</v>
      </c>
      <c r="B419" s="5" t="s">
        <v>711</v>
      </c>
      <c r="C419" s="5">
        <f>Gastos!U426</f>
        <v>0</v>
      </c>
      <c r="D419" s="5">
        <f>Gastos!V426</f>
        <v>0</v>
      </c>
      <c r="E419" s="5">
        <f>Gastos!W426</f>
        <v>0</v>
      </c>
      <c r="F419" s="5">
        <f>Gastos!X426</f>
        <v>0</v>
      </c>
    </row>
    <row r="420" spans="1:6" ht="15">
      <c r="A420" s="5" t="s">
        <v>712</v>
      </c>
      <c r="B420" s="5" t="s">
        <v>713</v>
      </c>
      <c r="C420" s="5">
        <f>Gastos!U427</f>
        <v>0</v>
      </c>
      <c r="D420" s="5">
        <f>Gastos!V427</f>
        <v>0</v>
      </c>
      <c r="E420" s="5">
        <f>Gastos!W427</f>
        <v>0</v>
      </c>
      <c r="F420" s="5">
        <f>Gastos!X427</f>
        <v>0</v>
      </c>
    </row>
    <row r="421" spans="1:6" ht="16.5">
      <c r="A421" s="8" t="s">
        <v>714</v>
      </c>
      <c r="B421" s="8" t="s">
        <v>579</v>
      </c>
      <c r="C421" s="8">
        <f>Gastos!U428</f>
        <v>0</v>
      </c>
      <c r="D421" s="8">
        <f>Gastos!V428</f>
        <v>0</v>
      </c>
      <c r="E421" s="8">
        <f>Gastos!W428</f>
        <v>0</v>
      </c>
      <c r="F421" s="8">
        <f>Gastos!X428</f>
        <v>0</v>
      </c>
    </row>
    <row r="422" spans="1:6" ht="16.5">
      <c r="A422" s="6" t="s">
        <v>715</v>
      </c>
      <c r="B422" s="6" t="s">
        <v>716</v>
      </c>
      <c r="C422" s="6">
        <f>Gastos!U429</f>
        <v>93183</v>
      </c>
      <c r="D422" s="6">
        <f>Gastos!V429</f>
        <v>72583</v>
      </c>
      <c r="E422" s="6">
        <f>Gastos!W429</f>
        <v>72238</v>
      </c>
      <c r="F422" s="6">
        <f>Gastos!X429</f>
        <v>72181</v>
      </c>
    </row>
    <row r="423" spans="1:6" ht="16.5">
      <c r="A423" s="7" t="s">
        <v>717</v>
      </c>
      <c r="B423" s="7" t="s">
        <v>718</v>
      </c>
      <c r="C423" s="7">
        <f>Gastos!U430</f>
        <v>0</v>
      </c>
      <c r="D423" s="7">
        <f>Gastos!V430</f>
        <v>0</v>
      </c>
      <c r="E423" s="7">
        <f>Gastos!W430</f>
        <v>0</v>
      </c>
      <c r="F423" s="7">
        <f>Gastos!X430</f>
        <v>0</v>
      </c>
    </row>
    <row r="424" spans="1:6" ht="16.5">
      <c r="A424" s="8" t="s">
        <v>719</v>
      </c>
      <c r="B424" s="8" t="s">
        <v>720</v>
      </c>
      <c r="C424" s="8">
        <f>Gastos!U431</f>
        <v>0</v>
      </c>
      <c r="D424" s="8">
        <f>Gastos!V431</f>
        <v>0</v>
      </c>
      <c r="E424" s="8">
        <f>Gastos!W431</f>
        <v>0</v>
      </c>
      <c r="F424" s="8">
        <f>Gastos!X431</f>
        <v>0</v>
      </c>
    </row>
    <row r="425" spans="1:6" ht="16.5">
      <c r="A425" s="8" t="s">
        <v>721</v>
      </c>
      <c r="B425" s="8" t="s">
        <v>722</v>
      </c>
      <c r="C425" s="8">
        <f>Gastos!U432</f>
        <v>0</v>
      </c>
      <c r="D425" s="8">
        <f>Gastos!V432</f>
        <v>0</v>
      </c>
      <c r="E425" s="8">
        <f>Gastos!W432</f>
        <v>0</v>
      </c>
      <c r="F425" s="8">
        <f>Gastos!X432</f>
        <v>0</v>
      </c>
    </row>
    <row r="426" spans="1:6" ht="16.5">
      <c r="A426" s="7" t="s">
        <v>723</v>
      </c>
      <c r="B426" s="7" t="s">
        <v>724</v>
      </c>
      <c r="C426" s="7">
        <f>Gastos!U433</f>
        <v>0</v>
      </c>
      <c r="D426" s="7">
        <f>Gastos!V433</f>
        <v>0</v>
      </c>
      <c r="E426" s="7">
        <f>Gastos!W433</f>
        <v>0</v>
      </c>
      <c r="F426" s="7">
        <f>Gastos!X433</f>
        <v>0</v>
      </c>
    </row>
    <row r="427" spans="1:6" ht="16.5">
      <c r="A427" s="8" t="s">
        <v>725</v>
      </c>
      <c r="B427" s="8" t="s">
        <v>720</v>
      </c>
      <c r="C427" s="8">
        <f>Gastos!U434</f>
        <v>0</v>
      </c>
      <c r="D427" s="8">
        <f>Gastos!V434</f>
        <v>0</v>
      </c>
      <c r="E427" s="8">
        <f>Gastos!W434</f>
        <v>0</v>
      </c>
      <c r="F427" s="8">
        <f>Gastos!X434</f>
        <v>0</v>
      </c>
    </row>
    <row r="428" spans="1:6" ht="16.5">
      <c r="A428" s="8" t="s">
        <v>726</v>
      </c>
      <c r="B428" s="8" t="s">
        <v>722</v>
      </c>
      <c r="C428" s="8">
        <f>Gastos!U435</f>
        <v>0</v>
      </c>
      <c r="D428" s="8">
        <f>Gastos!V435</f>
        <v>0</v>
      </c>
      <c r="E428" s="8">
        <f>Gastos!W435</f>
        <v>0</v>
      </c>
      <c r="F428" s="8">
        <f>Gastos!X435</f>
        <v>0</v>
      </c>
    </row>
    <row r="429" spans="1:6" ht="16.5">
      <c r="A429" s="7" t="s">
        <v>727</v>
      </c>
      <c r="B429" s="7" t="s">
        <v>728</v>
      </c>
      <c r="C429" s="7">
        <f>Gastos!U436</f>
        <v>0</v>
      </c>
      <c r="D429" s="7">
        <f>Gastos!V436</f>
        <v>0</v>
      </c>
      <c r="E429" s="7">
        <f>Gastos!W436</f>
        <v>0</v>
      </c>
      <c r="F429" s="7">
        <f>Gastos!X436</f>
        <v>0</v>
      </c>
    </row>
    <row r="430" spans="1:6" ht="16.5">
      <c r="A430" s="8" t="s">
        <v>729</v>
      </c>
      <c r="B430" s="8" t="s">
        <v>720</v>
      </c>
      <c r="C430" s="8">
        <f>Gastos!U437</f>
        <v>0</v>
      </c>
      <c r="D430" s="8">
        <f>Gastos!V437</f>
        <v>0</v>
      </c>
      <c r="E430" s="8">
        <f>Gastos!W437</f>
        <v>0</v>
      </c>
      <c r="F430" s="8">
        <f>Gastos!X437</f>
        <v>0</v>
      </c>
    </row>
    <row r="431" spans="1:6" ht="16.5">
      <c r="A431" s="8" t="s">
        <v>730</v>
      </c>
      <c r="B431" s="8" t="s">
        <v>722</v>
      </c>
      <c r="C431" s="8">
        <f>Gastos!U438</f>
        <v>0</v>
      </c>
      <c r="D431" s="8">
        <f>Gastos!V438</f>
        <v>0</v>
      </c>
      <c r="E431" s="8">
        <f>Gastos!W438</f>
        <v>0</v>
      </c>
      <c r="F431" s="8">
        <f>Gastos!X438</f>
        <v>0</v>
      </c>
    </row>
    <row r="432" spans="1:6" ht="16.5">
      <c r="A432" s="7" t="s">
        <v>731</v>
      </c>
      <c r="B432" s="7" t="s">
        <v>732</v>
      </c>
      <c r="C432" s="7">
        <f>Gastos!U439</f>
        <v>93183</v>
      </c>
      <c r="D432" s="7">
        <f>Gastos!V439</f>
        <v>72583</v>
      </c>
      <c r="E432" s="7">
        <f>Gastos!W439</f>
        <v>72238</v>
      </c>
      <c r="F432" s="7">
        <f>Gastos!X439</f>
        <v>72181</v>
      </c>
    </row>
    <row r="433" spans="1:6" ht="16.5">
      <c r="A433" s="6" t="s">
        <v>733</v>
      </c>
      <c r="B433" s="6" t="s">
        <v>734</v>
      </c>
      <c r="C433" s="6">
        <f>Gastos!U440</f>
        <v>0</v>
      </c>
      <c r="D433" s="6">
        <f>Gastos!V440</f>
        <v>0</v>
      </c>
      <c r="E433" s="6">
        <f>Gastos!W440</f>
        <v>0</v>
      </c>
      <c r="F433" s="6">
        <f>Gastos!X440</f>
        <v>0</v>
      </c>
    </row>
    <row r="434" spans="3:6" ht="15">
      <c r="C434" s="21"/>
      <c r="D434" s="21"/>
      <c r="E434" s="21"/>
      <c r="F434" s="21"/>
    </row>
    <row r="435" spans="3:6" ht="15">
      <c r="C435" s="21"/>
      <c r="D435" s="21"/>
      <c r="E435" s="21"/>
      <c r="F435" s="21"/>
    </row>
    <row r="436" spans="1:6" ht="16.5">
      <c r="A436" s="12"/>
      <c r="B436" s="12" t="s">
        <v>756</v>
      </c>
      <c r="C436" s="13">
        <f>SUM(C3+C222+C317+C320+C358+C360+C366+C382+C391+C408+C413+C422+C433)</f>
        <v>2165389</v>
      </c>
      <c r="D436" s="13">
        <f>SUM(D3+D222+D317+D320+D358+D360+D366+D382+D391+D408+D413+D422+D433)</f>
        <v>2947595</v>
      </c>
      <c r="E436" s="13">
        <f>SUM(E3+E222+E317+E320+E358+E360+E366+E382+E391+E408+E413+E422+E433)</f>
        <v>1607878</v>
      </c>
      <c r="F436" s="13">
        <f>SUM(F3+F222+F317+F320+F358+F360+F366+F382+F391+F408+F413+F422+F433)</f>
        <v>169732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churtado</dc:creator>
  <cp:keywords/>
  <dc:description/>
  <cp:lastModifiedBy>Luis</cp:lastModifiedBy>
  <cp:lastPrinted>2009-08-24T15:16:00Z</cp:lastPrinted>
  <dcterms:created xsi:type="dcterms:W3CDTF">2009-08-20T21:28:47Z</dcterms:created>
  <dcterms:modified xsi:type="dcterms:W3CDTF">2014-09-17T03:23:11Z</dcterms:modified>
  <cp:category/>
  <cp:version/>
  <cp:contentType/>
  <cp:contentStatus/>
</cp:coreProperties>
</file>